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alloniegov-my.sharepoint.com/personal/laetitia_ory_spw_wallonie_be/Documents/O_R0_A TRAITER/000_24_DOC-TYPES/"/>
    </mc:Choice>
  </mc:AlternateContent>
  <xr:revisionPtr revIDLastSave="2158" documentId="13_ncr:1_{E6AC53C9-7C4E-4191-8A80-4E80D5C62CC7}" xr6:coauthVersionLast="47" xr6:coauthVersionMax="47" xr10:uidLastSave="{20C40243-BEDD-4EA5-9B8B-08A38A9C5394}"/>
  <bookViews>
    <workbookView xWindow="-108" yWindow="-108" windowWidth="23256" windowHeight="12456" xr2:uid="{C86F6F84-7734-4D95-93CC-8F371AEF496F}"/>
  </bookViews>
  <sheets>
    <sheet name="1B Tableau financier" sheetId="1" r:id="rId1"/>
    <sheet name="1C Time sheet" sheetId="3" r:id="rId2"/>
    <sheet name="1D Frais de déplacement" sheetId="4" r:id="rId3"/>
  </sheets>
  <definedNames>
    <definedName name="_xlnm.Print_Titles" localSheetId="0">'1B Tableau financier'!$1:$5</definedName>
    <definedName name="_xlnm.Print_Titles" localSheetId="1">'1C Time sheet'!$1:$4</definedName>
    <definedName name="_xlnm.Print_Titles" localSheetId="2">'1D Frais de déplacement'!$1:$12</definedName>
    <definedName name="_xlnm.Print_Area" localSheetId="0">'1B Tableau financier'!$A$1:$S$159</definedName>
    <definedName name="_xlnm.Print_Area" localSheetId="1">'1C Time sheet'!$A$1:$O$127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4" l="1"/>
  <c r="C32" i="4"/>
  <c r="C14" i="4"/>
  <c r="Q131" i="1"/>
  <c r="Q132" i="1"/>
  <c r="Q133" i="1"/>
  <c r="Q134" i="1"/>
  <c r="Q135" i="1"/>
  <c r="Q136" i="1"/>
  <c r="Q137" i="1"/>
  <c r="Q138" i="1"/>
  <c r="Q139" i="1"/>
  <c r="P158" i="1"/>
  <c r="P155" i="1"/>
  <c r="Q155" i="1" s="1"/>
  <c r="O155" i="1"/>
  <c r="P154" i="1"/>
  <c r="Q154" i="1" s="1"/>
  <c r="O154" i="1"/>
  <c r="P153" i="1"/>
  <c r="Q153" i="1" s="1"/>
  <c r="O153" i="1"/>
  <c r="P152" i="1"/>
  <c r="Q152" i="1" s="1"/>
  <c r="O152" i="1"/>
  <c r="P151" i="1"/>
  <c r="Q151" i="1" s="1"/>
  <c r="O151" i="1"/>
  <c r="P150" i="1"/>
  <c r="Q150" i="1" s="1"/>
  <c r="O150" i="1"/>
  <c r="P149" i="1"/>
  <c r="Q149" i="1" s="1"/>
  <c r="O149" i="1"/>
  <c r="P148" i="1"/>
  <c r="Q148" i="1" s="1"/>
  <c r="O148" i="1"/>
  <c r="P147" i="1"/>
  <c r="Q147" i="1" s="1"/>
  <c r="O147" i="1"/>
  <c r="P146" i="1"/>
  <c r="O146" i="1"/>
  <c r="P130" i="1"/>
  <c r="P131" i="1"/>
  <c r="P132" i="1"/>
  <c r="P133" i="1"/>
  <c r="P134" i="1"/>
  <c r="P135" i="1"/>
  <c r="P136" i="1"/>
  <c r="P137" i="1"/>
  <c r="P138" i="1"/>
  <c r="P139" i="1"/>
  <c r="P129" i="1"/>
  <c r="P128" i="1"/>
  <c r="I139" i="1"/>
  <c r="I138" i="1"/>
  <c r="I137" i="1"/>
  <c r="I136" i="1"/>
  <c r="I135" i="1"/>
  <c r="I134" i="1"/>
  <c r="I133" i="1"/>
  <c r="I132" i="1"/>
  <c r="I131" i="1"/>
  <c r="I130" i="1"/>
  <c r="I129" i="1"/>
  <c r="I128" i="1"/>
  <c r="B136" i="1"/>
  <c r="B135" i="1"/>
  <c r="B133" i="1"/>
  <c r="B132" i="1"/>
  <c r="B131" i="1"/>
  <c r="B139" i="1"/>
  <c r="B138" i="1"/>
  <c r="B137" i="1"/>
  <c r="B134" i="1"/>
  <c r="B130" i="1"/>
  <c r="B129" i="1"/>
  <c r="B128" i="1"/>
  <c r="Q130" i="1"/>
  <c r="Q129" i="1"/>
  <c r="Q128" i="1"/>
  <c r="K75" i="1"/>
  <c r="L75" i="1"/>
  <c r="C64" i="1"/>
  <c r="N75" i="1"/>
  <c r="M75" i="1"/>
  <c r="N74" i="1"/>
  <c r="M74" i="1"/>
  <c r="L74" i="1"/>
  <c r="K74" i="1"/>
  <c r="N73" i="1"/>
  <c r="M73" i="1"/>
  <c r="L73" i="1"/>
  <c r="K73" i="1"/>
  <c r="N72" i="1"/>
  <c r="M72" i="1"/>
  <c r="L72" i="1"/>
  <c r="K72" i="1"/>
  <c r="N71" i="1"/>
  <c r="M71" i="1"/>
  <c r="L71" i="1"/>
  <c r="K71" i="1"/>
  <c r="N70" i="1"/>
  <c r="M70" i="1"/>
  <c r="L70" i="1"/>
  <c r="K70" i="1"/>
  <c r="N69" i="1"/>
  <c r="M69" i="1"/>
  <c r="L69" i="1"/>
  <c r="K69" i="1"/>
  <c r="N68" i="1"/>
  <c r="M68" i="1"/>
  <c r="L68" i="1"/>
  <c r="K68" i="1"/>
  <c r="N67" i="1"/>
  <c r="M67" i="1"/>
  <c r="L67" i="1"/>
  <c r="K67" i="1"/>
  <c r="N66" i="1"/>
  <c r="M66" i="1"/>
  <c r="L66" i="1"/>
  <c r="K66" i="1"/>
  <c r="N65" i="1"/>
  <c r="M65" i="1"/>
  <c r="L65" i="1"/>
  <c r="K65" i="1"/>
  <c r="N64" i="1"/>
  <c r="M64" i="1"/>
  <c r="L64" i="1"/>
  <c r="K64" i="1"/>
  <c r="E75" i="1"/>
  <c r="C75" i="1"/>
  <c r="E74" i="1"/>
  <c r="C74" i="1"/>
  <c r="E73" i="1"/>
  <c r="C73" i="1"/>
  <c r="E72" i="1"/>
  <c r="C72" i="1"/>
  <c r="E71" i="1"/>
  <c r="C71" i="1"/>
  <c r="E70" i="1"/>
  <c r="C70" i="1"/>
  <c r="E69" i="1"/>
  <c r="C69" i="1"/>
  <c r="E68" i="1"/>
  <c r="C68" i="1"/>
  <c r="E67" i="1"/>
  <c r="C67" i="1"/>
  <c r="E66" i="1"/>
  <c r="C66" i="1"/>
  <c r="E65" i="1"/>
  <c r="C65" i="1"/>
  <c r="E64" i="1"/>
  <c r="N57" i="1"/>
  <c r="M57" i="1"/>
  <c r="L57" i="1"/>
  <c r="K57" i="1"/>
  <c r="N56" i="1"/>
  <c r="M56" i="1"/>
  <c r="L56" i="1"/>
  <c r="K56" i="1"/>
  <c r="N55" i="1"/>
  <c r="M55" i="1"/>
  <c r="L55" i="1"/>
  <c r="K55" i="1"/>
  <c r="N54" i="1"/>
  <c r="M54" i="1"/>
  <c r="L54" i="1"/>
  <c r="K54" i="1"/>
  <c r="N53" i="1"/>
  <c r="M53" i="1"/>
  <c r="L53" i="1"/>
  <c r="K53" i="1"/>
  <c r="N52" i="1"/>
  <c r="M52" i="1"/>
  <c r="L52" i="1"/>
  <c r="K52" i="1"/>
  <c r="N51" i="1"/>
  <c r="M51" i="1"/>
  <c r="L51" i="1"/>
  <c r="K51" i="1"/>
  <c r="N50" i="1"/>
  <c r="M50" i="1"/>
  <c r="L50" i="1"/>
  <c r="K50" i="1"/>
  <c r="N49" i="1"/>
  <c r="M49" i="1"/>
  <c r="L49" i="1"/>
  <c r="K49" i="1"/>
  <c r="N48" i="1"/>
  <c r="M48" i="1"/>
  <c r="L48" i="1"/>
  <c r="K48" i="1"/>
  <c r="N47" i="1"/>
  <c r="M47" i="1"/>
  <c r="L47" i="1"/>
  <c r="K47" i="1"/>
  <c r="J48" i="1"/>
  <c r="J49" i="1"/>
  <c r="J50" i="1"/>
  <c r="J51" i="1"/>
  <c r="J52" i="1"/>
  <c r="J53" i="1"/>
  <c r="J54" i="1"/>
  <c r="J55" i="1"/>
  <c r="J56" i="1"/>
  <c r="J57" i="1"/>
  <c r="M66" i="3"/>
  <c r="L66" i="3"/>
  <c r="K66" i="3"/>
  <c r="J66" i="3"/>
  <c r="I66" i="3"/>
  <c r="H66" i="3"/>
  <c r="G66" i="3"/>
  <c r="F66" i="3"/>
  <c r="E66" i="3"/>
  <c r="D66" i="3"/>
  <c r="C66" i="3"/>
  <c r="C36" i="3"/>
  <c r="H53" i="4"/>
  <c r="H52" i="4"/>
  <c r="I52" i="4" s="1"/>
  <c r="I65" i="4"/>
  <c r="I54" i="4"/>
  <c r="I55" i="4"/>
  <c r="I56" i="4"/>
  <c r="I57" i="4"/>
  <c r="I58" i="4"/>
  <c r="I59" i="4"/>
  <c r="I60" i="4"/>
  <c r="I61" i="4"/>
  <c r="I62" i="4"/>
  <c r="I63" i="4"/>
  <c r="I64" i="4"/>
  <c r="I53" i="4"/>
  <c r="H35" i="4"/>
  <c r="I35" i="4" s="1"/>
  <c r="H34" i="4"/>
  <c r="I47" i="4"/>
  <c r="I36" i="4"/>
  <c r="I37" i="4"/>
  <c r="I38" i="4"/>
  <c r="I39" i="4"/>
  <c r="I40" i="4"/>
  <c r="I41" i="4"/>
  <c r="I42" i="4"/>
  <c r="I43" i="4"/>
  <c r="I44" i="4"/>
  <c r="I45" i="4"/>
  <c r="I46" i="4"/>
  <c r="I34" i="4"/>
  <c r="H17" i="4"/>
  <c r="I17" i="4" s="1"/>
  <c r="H16" i="4"/>
  <c r="I16" i="4" s="1"/>
  <c r="I29" i="4"/>
  <c r="I18" i="4"/>
  <c r="I19" i="4"/>
  <c r="I20" i="4"/>
  <c r="I21" i="4"/>
  <c r="I22" i="4"/>
  <c r="I23" i="4"/>
  <c r="I24" i="4"/>
  <c r="I25" i="4"/>
  <c r="I26" i="4"/>
  <c r="I27" i="4"/>
  <c r="I28" i="4"/>
  <c r="N29" i="1"/>
  <c r="N46" i="1"/>
  <c r="N45" i="1"/>
  <c r="N44" i="1"/>
  <c r="N42" i="1"/>
  <c r="N41" i="1"/>
  <c r="N40" i="1"/>
  <c r="N39" i="1"/>
  <c r="N38" i="1"/>
  <c r="N37" i="1"/>
  <c r="N36" i="1"/>
  <c r="M46" i="1"/>
  <c r="M45" i="1"/>
  <c r="M44" i="1"/>
  <c r="M43" i="1"/>
  <c r="M42" i="1"/>
  <c r="M41" i="1"/>
  <c r="M40" i="1"/>
  <c r="M39" i="1"/>
  <c r="M38" i="1"/>
  <c r="M37" i="1"/>
  <c r="M36" i="1"/>
  <c r="L46" i="1"/>
  <c r="L45" i="1"/>
  <c r="L44" i="1"/>
  <c r="L43" i="1"/>
  <c r="L42" i="1"/>
  <c r="L41" i="1"/>
  <c r="L40" i="1"/>
  <c r="L39" i="1"/>
  <c r="L38" i="1"/>
  <c r="L37" i="1"/>
  <c r="L36" i="1"/>
  <c r="K46" i="1"/>
  <c r="K45" i="1"/>
  <c r="K44" i="1"/>
  <c r="K43" i="1"/>
  <c r="K42" i="1"/>
  <c r="K41" i="1"/>
  <c r="K40" i="1"/>
  <c r="K39" i="1"/>
  <c r="K38" i="1"/>
  <c r="K37" i="1"/>
  <c r="K36" i="1"/>
  <c r="N35" i="1"/>
  <c r="M35" i="1"/>
  <c r="L35" i="1"/>
  <c r="K35" i="1"/>
  <c r="N43" i="1"/>
  <c r="N34" i="1"/>
  <c r="M34" i="1"/>
  <c r="L34" i="1"/>
  <c r="K34" i="1"/>
  <c r="M32" i="1"/>
  <c r="N33" i="1"/>
  <c r="N32" i="1"/>
  <c r="N31" i="1"/>
  <c r="N30" i="1"/>
  <c r="N28" i="1"/>
  <c r="N27" i="1"/>
  <c r="N26" i="1"/>
  <c r="N25" i="1"/>
  <c r="M33" i="1"/>
  <c r="M31" i="1"/>
  <c r="M30" i="1"/>
  <c r="M29" i="1"/>
  <c r="M28" i="1"/>
  <c r="M27" i="1"/>
  <c r="M26" i="1"/>
  <c r="M25" i="1"/>
  <c r="L33" i="1"/>
  <c r="L32" i="1"/>
  <c r="L31" i="1"/>
  <c r="L30" i="1"/>
  <c r="L29" i="1"/>
  <c r="L28" i="1"/>
  <c r="L27" i="1"/>
  <c r="L26" i="1"/>
  <c r="K33" i="1"/>
  <c r="K32" i="1"/>
  <c r="K31" i="1"/>
  <c r="K30" i="1"/>
  <c r="K29" i="1"/>
  <c r="K28" i="1"/>
  <c r="K27" i="1"/>
  <c r="K26" i="1"/>
  <c r="L25" i="1"/>
  <c r="K25" i="1"/>
  <c r="N24" i="1"/>
  <c r="M24" i="1"/>
  <c r="L24" i="1"/>
  <c r="K24" i="1"/>
  <c r="N23" i="1"/>
  <c r="M23" i="1"/>
  <c r="L23" i="1"/>
  <c r="K23" i="1"/>
  <c r="E3" i="4"/>
  <c r="E2" i="4"/>
  <c r="E1" i="4"/>
  <c r="I4" i="4"/>
  <c r="F4" i="4"/>
  <c r="E3" i="3"/>
  <c r="E2" i="3"/>
  <c r="E1" i="3"/>
  <c r="P156" i="1" l="1"/>
  <c r="Q146" i="1"/>
  <c r="Q156" i="1"/>
  <c r="G23" i="3"/>
  <c r="F23" i="3"/>
  <c r="J26" i="1" s="1"/>
  <c r="E23" i="3"/>
  <c r="D23" i="3"/>
  <c r="H23" i="3"/>
  <c r="J28" i="1" s="1"/>
  <c r="E24" i="3" l="1"/>
  <c r="E34" i="3" s="1"/>
  <c r="J25" i="1"/>
  <c r="O25" i="1" s="1"/>
  <c r="F24" i="3"/>
  <c r="F34" i="3" s="1"/>
  <c r="G24" i="3"/>
  <c r="G34" i="3" s="1"/>
  <c r="J27" i="1"/>
  <c r="O27" i="1" s="1"/>
  <c r="H24" i="3"/>
  <c r="H34" i="3" s="1"/>
  <c r="D24" i="3"/>
  <c r="D34" i="3" s="1"/>
  <c r="J24" i="1"/>
  <c r="O24" i="1" s="1"/>
  <c r="O28" i="1"/>
  <c r="O26" i="1"/>
  <c r="C57" i="1"/>
  <c r="C56" i="1"/>
  <c r="C55" i="1"/>
  <c r="C54" i="1"/>
  <c r="C53" i="1"/>
  <c r="C52" i="1"/>
  <c r="C51" i="1"/>
  <c r="C50" i="1"/>
  <c r="C49" i="1"/>
  <c r="C48" i="1"/>
  <c r="C47" i="1"/>
  <c r="E57" i="1"/>
  <c r="E56" i="1"/>
  <c r="E55" i="1"/>
  <c r="E54" i="1"/>
  <c r="E53" i="1"/>
  <c r="E52" i="1"/>
  <c r="E51" i="1"/>
  <c r="E50" i="1"/>
  <c r="E49" i="1"/>
  <c r="E48" i="1"/>
  <c r="E46" i="1"/>
  <c r="E45" i="1"/>
  <c r="E44" i="1"/>
  <c r="E43" i="1"/>
  <c r="E42" i="1"/>
  <c r="E41" i="1"/>
  <c r="E40" i="1"/>
  <c r="E39" i="1"/>
  <c r="E38" i="1"/>
  <c r="E37" i="1"/>
  <c r="E36" i="1"/>
  <c r="C46" i="1"/>
  <c r="C45" i="1"/>
  <c r="C44" i="1"/>
  <c r="C43" i="1"/>
  <c r="C42" i="1"/>
  <c r="C41" i="1"/>
  <c r="C40" i="1"/>
  <c r="C39" i="1"/>
  <c r="C38" i="1"/>
  <c r="C37" i="1"/>
  <c r="C36" i="1"/>
  <c r="C35" i="1"/>
  <c r="E34" i="1"/>
  <c r="E33" i="1"/>
  <c r="E32" i="1"/>
  <c r="E31" i="1"/>
  <c r="E30" i="1"/>
  <c r="E29" i="1"/>
  <c r="E28" i="1"/>
  <c r="E27" i="1"/>
  <c r="E26" i="1"/>
  <c r="E25" i="1"/>
  <c r="E24" i="1"/>
  <c r="C34" i="1"/>
  <c r="C33" i="1"/>
  <c r="C32" i="1"/>
  <c r="C31" i="1"/>
  <c r="C30" i="1"/>
  <c r="C29" i="1"/>
  <c r="C28" i="1"/>
  <c r="C27" i="1"/>
  <c r="C26" i="1"/>
  <c r="C25" i="1"/>
  <c r="C24" i="1"/>
  <c r="N118" i="3"/>
  <c r="M118" i="3"/>
  <c r="L118" i="3"/>
  <c r="K118" i="3"/>
  <c r="J118" i="3"/>
  <c r="I118" i="3"/>
  <c r="H118" i="3"/>
  <c r="G118" i="3"/>
  <c r="F118" i="3"/>
  <c r="E118" i="3"/>
  <c r="D118" i="3"/>
  <c r="N105" i="3"/>
  <c r="M105" i="3"/>
  <c r="L105" i="3"/>
  <c r="K105" i="3"/>
  <c r="J105" i="3"/>
  <c r="I105" i="3"/>
  <c r="H105" i="3"/>
  <c r="G105" i="3"/>
  <c r="F105" i="3"/>
  <c r="E105" i="3"/>
  <c r="D105" i="3"/>
  <c r="N88" i="3"/>
  <c r="M88" i="3"/>
  <c r="L88" i="3"/>
  <c r="K88" i="3"/>
  <c r="J88" i="3"/>
  <c r="I88" i="3"/>
  <c r="H88" i="3"/>
  <c r="G88" i="3"/>
  <c r="F88" i="3"/>
  <c r="E88" i="3"/>
  <c r="D88" i="3"/>
  <c r="N75" i="3"/>
  <c r="M75" i="3"/>
  <c r="L75" i="3"/>
  <c r="K75" i="3"/>
  <c r="J75" i="3"/>
  <c r="I75" i="3"/>
  <c r="H75" i="3"/>
  <c r="G75" i="3"/>
  <c r="F75" i="3"/>
  <c r="E75" i="3"/>
  <c r="D75" i="3"/>
  <c r="N58" i="3"/>
  <c r="M58" i="3"/>
  <c r="L58" i="3"/>
  <c r="K58" i="3"/>
  <c r="J58" i="3"/>
  <c r="I58" i="3"/>
  <c r="H58" i="3"/>
  <c r="G58" i="3"/>
  <c r="F58" i="3"/>
  <c r="E58" i="3"/>
  <c r="D58" i="3"/>
  <c r="N45" i="3"/>
  <c r="M45" i="3"/>
  <c r="L45" i="3"/>
  <c r="K45" i="3"/>
  <c r="J45" i="3"/>
  <c r="I45" i="3"/>
  <c r="H45" i="3"/>
  <c r="G45" i="3"/>
  <c r="F45" i="3"/>
  <c r="E45" i="3"/>
  <c r="D45" i="3"/>
  <c r="N28" i="3"/>
  <c r="M28" i="3"/>
  <c r="L28" i="3"/>
  <c r="K28" i="3"/>
  <c r="J28" i="3"/>
  <c r="I28" i="3"/>
  <c r="H28" i="3"/>
  <c r="G28" i="3"/>
  <c r="F28" i="3"/>
  <c r="E28" i="3"/>
  <c r="D28" i="3"/>
  <c r="D3" i="4"/>
  <c r="D2" i="4"/>
  <c r="D1" i="4"/>
  <c r="H4" i="3"/>
  <c r="F4" i="3"/>
  <c r="C118" i="3" s="1"/>
  <c r="C3" i="3"/>
  <c r="C2" i="3"/>
  <c r="C1" i="3"/>
  <c r="C23" i="1"/>
  <c r="P25" i="1" l="1"/>
  <c r="Q25" i="1" s="1"/>
  <c r="E23" i="1"/>
  <c r="E35" i="1"/>
  <c r="E47" i="1"/>
  <c r="P26" i="1"/>
  <c r="Q26" i="1" s="1"/>
  <c r="P28" i="1"/>
  <c r="Q28" i="1" s="1"/>
  <c r="P27" i="1"/>
  <c r="Q27" i="1" s="1"/>
  <c r="C28" i="3"/>
  <c r="C45" i="3"/>
  <c r="C58" i="3"/>
  <c r="C75" i="3"/>
  <c r="C88" i="3"/>
  <c r="C105" i="3"/>
  <c r="P117" i="1"/>
  <c r="P116" i="1"/>
  <c r="P115" i="1"/>
  <c r="P114" i="1"/>
  <c r="P113" i="1"/>
  <c r="P106" i="1"/>
  <c r="P105" i="1"/>
  <c r="P104" i="1"/>
  <c r="P103" i="1"/>
  <c r="P102" i="1"/>
  <c r="P101" i="1"/>
  <c r="P100" i="1"/>
  <c r="P99" i="1"/>
  <c r="P98" i="1"/>
  <c r="P91" i="1"/>
  <c r="P90" i="1"/>
  <c r="P89" i="1"/>
  <c r="P88" i="1"/>
  <c r="P87" i="1"/>
  <c r="P86" i="1"/>
  <c r="P85" i="1"/>
  <c r="P84" i="1"/>
  <c r="P83" i="1"/>
  <c r="P82" i="1"/>
  <c r="N123" i="3" l="1"/>
  <c r="M123" i="3"/>
  <c r="L123" i="3"/>
  <c r="K123" i="3"/>
  <c r="J123" i="3"/>
  <c r="I123" i="3"/>
  <c r="H123" i="3"/>
  <c r="G123" i="3"/>
  <c r="F123" i="3"/>
  <c r="E123" i="3"/>
  <c r="D123" i="3"/>
  <c r="C123" i="3"/>
  <c r="N113" i="3"/>
  <c r="M113" i="3"/>
  <c r="L113" i="3"/>
  <c r="K113" i="3"/>
  <c r="J113" i="3"/>
  <c r="I113" i="3"/>
  <c r="H113" i="3"/>
  <c r="G113" i="3"/>
  <c r="F113" i="3"/>
  <c r="E113" i="3"/>
  <c r="D113" i="3"/>
  <c r="C113" i="3"/>
  <c r="N93" i="3"/>
  <c r="M93" i="3"/>
  <c r="L93" i="3"/>
  <c r="K93" i="3"/>
  <c r="J93" i="3"/>
  <c r="I93" i="3"/>
  <c r="H93" i="3"/>
  <c r="G93" i="3"/>
  <c r="F93" i="3"/>
  <c r="E93" i="3"/>
  <c r="D93" i="3"/>
  <c r="C93" i="3"/>
  <c r="N83" i="3"/>
  <c r="M83" i="3"/>
  <c r="L83" i="3"/>
  <c r="K83" i="3"/>
  <c r="J83" i="3"/>
  <c r="I83" i="3"/>
  <c r="H83" i="3"/>
  <c r="G83" i="3"/>
  <c r="F83" i="3"/>
  <c r="E83" i="3"/>
  <c r="D83" i="3"/>
  <c r="C83" i="3"/>
  <c r="J47" i="1" s="1"/>
  <c r="N63" i="3"/>
  <c r="N66" i="3" s="1"/>
  <c r="M63" i="3"/>
  <c r="L63" i="3"/>
  <c r="K63" i="3"/>
  <c r="J63" i="3"/>
  <c r="I63" i="3"/>
  <c r="H63" i="3"/>
  <c r="G63" i="3"/>
  <c r="F63" i="3"/>
  <c r="E63" i="3"/>
  <c r="D63" i="3"/>
  <c r="C63" i="3"/>
  <c r="N53" i="3"/>
  <c r="J46" i="1" s="1"/>
  <c r="M53" i="3"/>
  <c r="J45" i="1" s="1"/>
  <c r="L53" i="3"/>
  <c r="J44" i="1" s="1"/>
  <c r="K53" i="3"/>
  <c r="J43" i="1" s="1"/>
  <c r="J53" i="3"/>
  <c r="J42" i="1" s="1"/>
  <c r="I53" i="3"/>
  <c r="J41" i="1" s="1"/>
  <c r="H53" i="3"/>
  <c r="J40" i="1" s="1"/>
  <c r="G53" i="3"/>
  <c r="J39" i="1" s="1"/>
  <c r="F53" i="3"/>
  <c r="E53" i="3"/>
  <c r="J37" i="1" s="1"/>
  <c r="D53" i="3"/>
  <c r="J36" i="1" s="1"/>
  <c r="C53" i="3"/>
  <c r="J35" i="1" s="1"/>
  <c r="N114" i="3" l="1"/>
  <c r="N124" i="3" s="1"/>
  <c r="J75" i="1"/>
  <c r="M114" i="3"/>
  <c r="M124" i="3" s="1"/>
  <c r="J74" i="1"/>
  <c r="L114" i="3"/>
  <c r="L124" i="3" s="1"/>
  <c r="J73" i="1"/>
  <c r="K114" i="3"/>
  <c r="K124" i="3" s="1"/>
  <c r="J72" i="1"/>
  <c r="J114" i="3"/>
  <c r="J124" i="3" s="1"/>
  <c r="J71" i="1"/>
  <c r="I114" i="3"/>
  <c r="I124" i="3" s="1"/>
  <c r="J70" i="1"/>
  <c r="H114" i="3"/>
  <c r="H124" i="3" s="1"/>
  <c r="J69" i="1"/>
  <c r="G114" i="3"/>
  <c r="G124" i="3" s="1"/>
  <c r="J68" i="1"/>
  <c r="F114" i="3"/>
  <c r="F124" i="3" s="1"/>
  <c r="J67" i="1"/>
  <c r="E114" i="3"/>
  <c r="E124" i="3" s="1"/>
  <c r="J66" i="1"/>
  <c r="D114" i="3"/>
  <c r="D124" i="3" s="1"/>
  <c r="J65" i="1"/>
  <c r="C114" i="3"/>
  <c r="C124" i="3" s="1"/>
  <c r="J64" i="1"/>
  <c r="P64" i="1" s="1"/>
  <c r="G54" i="3"/>
  <c r="G64" i="3" s="1"/>
  <c r="K84" i="3"/>
  <c r="K94" i="3" s="1"/>
  <c r="P55" i="1"/>
  <c r="D54" i="3"/>
  <c r="D64" i="3" s="1"/>
  <c r="H54" i="3"/>
  <c r="H64" i="3" s="1"/>
  <c r="L54" i="3"/>
  <c r="L64" i="3" s="1"/>
  <c r="H84" i="3"/>
  <c r="H94" i="3" s="1"/>
  <c r="P52" i="1"/>
  <c r="L84" i="3"/>
  <c r="L94" i="3" s="1"/>
  <c r="P56" i="1"/>
  <c r="C54" i="3"/>
  <c r="C64" i="3" s="1"/>
  <c r="K54" i="3"/>
  <c r="K64" i="3" s="1"/>
  <c r="G84" i="3"/>
  <c r="G94" i="3" s="1"/>
  <c r="P51" i="1"/>
  <c r="E54" i="3"/>
  <c r="E64" i="3" s="1"/>
  <c r="I54" i="3"/>
  <c r="I64" i="3" s="1"/>
  <c r="M54" i="3"/>
  <c r="M64" i="3" s="1"/>
  <c r="E84" i="3"/>
  <c r="E94" i="3" s="1"/>
  <c r="P49" i="1"/>
  <c r="I84" i="3"/>
  <c r="I94" i="3" s="1"/>
  <c r="P53" i="1"/>
  <c r="M84" i="3"/>
  <c r="M94" i="3" s="1"/>
  <c r="P57" i="1"/>
  <c r="C84" i="3"/>
  <c r="C94" i="3" s="1"/>
  <c r="F54" i="3"/>
  <c r="F64" i="3" s="1"/>
  <c r="J38" i="1"/>
  <c r="J54" i="3"/>
  <c r="J64" i="3" s="1"/>
  <c r="N54" i="3"/>
  <c r="N64" i="3" s="1"/>
  <c r="F84" i="3"/>
  <c r="F94" i="3" s="1"/>
  <c r="P50" i="1"/>
  <c r="J84" i="3"/>
  <c r="J94" i="3" s="1"/>
  <c r="P54" i="1"/>
  <c r="N84" i="3"/>
  <c r="N94" i="3" s="1"/>
  <c r="D84" i="3"/>
  <c r="D94" i="3" s="1"/>
  <c r="P48" i="1"/>
  <c r="K96" i="3"/>
  <c r="F96" i="3"/>
  <c r="J96" i="3"/>
  <c r="N96" i="3"/>
  <c r="D126" i="3"/>
  <c r="H126" i="3"/>
  <c r="L126" i="3"/>
  <c r="C126" i="3"/>
  <c r="K126" i="3"/>
  <c r="M96" i="3"/>
  <c r="I126" i="3"/>
  <c r="E96" i="3"/>
  <c r="I96" i="3"/>
  <c r="D96" i="3"/>
  <c r="C96" i="3"/>
  <c r="F126" i="3"/>
  <c r="J126" i="3"/>
  <c r="N126" i="3"/>
  <c r="G126" i="3"/>
  <c r="E126" i="3"/>
  <c r="M126" i="3"/>
  <c r="G96" i="3"/>
  <c r="H96" i="3"/>
  <c r="L96" i="3"/>
  <c r="K65" i="4"/>
  <c r="K64" i="4"/>
  <c r="K63" i="4"/>
  <c r="K62" i="4"/>
  <c r="K61" i="4"/>
  <c r="K60" i="4"/>
  <c r="K59" i="4"/>
  <c r="K58" i="4"/>
  <c r="K57" i="4"/>
  <c r="K56" i="4"/>
  <c r="K55" i="4"/>
  <c r="K54" i="4"/>
  <c r="K53" i="4"/>
  <c r="K52" i="4"/>
  <c r="K47" i="4"/>
  <c r="K46" i="4"/>
  <c r="K45" i="4"/>
  <c r="K44" i="4"/>
  <c r="K43" i="4"/>
  <c r="K42" i="4"/>
  <c r="K41" i="4"/>
  <c r="K40" i="4"/>
  <c r="K39" i="4"/>
  <c r="K38" i="4"/>
  <c r="K37" i="4"/>
  <c r="K36" i="4"/>
  <c r="K35" i="4"/>
  <c r="K34" i="4"/>
  <c r="O71" i="1" l="1"/>
  <c r="P71" i="1"/>
  <c r="Q71" i="1" s="1"/>
  <c r="O65" i="1"/>
  <c r="P65" i="1"/>
  <c r="Q65" i="1" s="1"/>
  <c r="O66" i="1"/>
  <c r="P66" i="1"/>
  <c r="Q66" i="1" s="1"/>
  <c r="O69" i="1"/>
  <c r="P69" i="1"/>
  <c r="Q69" i="1" s="1"/>
  <c r="O68" i="1"/>
  <c r="P68" i="1"/>
  <c r="Q68" i="1" s="1"/>
  <c r="O67" i="1"/>
  <c r="P67" i="1"/>
  <c r="Q67" i="1" s="1"/>
  <c r="O72" i="1"/>
  <c r="P72" i="1"/>
  <c r="Q72" i="1" s="1"/>
  <c r="O75" i="1"/>
  <c r="P75" i="1"/>
  <c r="Q75" i="1" s="1"/>
  <c r="O73" i="1"/>
  <c r="P73" i="1"/>
  <c r="Q73" i="1" s="1"/>
  <c r="O74" i="1"/>
  <c r="P74" i="1"/>
  <c r="Q74" i="1" s="1"/>
  <c r="O70" i="1"/>
  <c r="P70" i="1"/>
  <c r="Q70" i="1" s="1"/>
  <c r="P38" i="1"/>
  <c r="Q38" i="1" s="1"/>
  <c r="O38" i="1"/>
  <c r="P46" i="1"/>
  <c r="Q46" i="1" s="1"/>
  <c r="O46" i="1"/>
  <c r="P41" i="1"/>
  <c r="Q41" i="1" s="1"/>
  <c r="O41" i="1"/>
  <c r="P35" i="1"/>
  <c r="Q35" i="1" s="1"/>
  <c r="O35" i="1"/>
  <c r="P40" i="1"/>
  <c r="Q40" i="1" s="1"/>
  <c r="O40" i="1"/>
  <c r="O42" i="1"/>
  <c r="P42" i="1"/>
  <c r="Q42" i="1" s="1"/>
  <c r="P47" i="1"/>
  <c r="Q47" i="1" s="1"/>
  <c r="O47" i="1"/>
  <c r="P45" i="1"/>
  <c r="Q45" i="1" s="1"/>
  <c r="O45" i="1"/>
  <c r="P37" i="1"/>
  <c r="Q37" i="1" s="1"/>
  <c r="O37" i="1"/>
  <c r="O43" i="1"/>
  <c r="P43" i="1"/>
  <c r="Q43" i="1" s="1"/>
  <c r="O44" i="1"/>
  <c r="P44" i="1"/>
  <c r="Q44" i="1" s="1"/>
  <c r="O36" i="1"/>
  <c r="P36" i="1"/>
  <c r="Q36" i="1" s="1"/>
  <c r="O39" i="1"/>
  <c r="P39" i="1"/>
  <c r="Q39" i="1" s="1"/>
  <c r="K17" i="4"/>
  <c r="K18" i="4"/>
  <c r="K19" i="4"/>
  <c r="K20" i="4"/>
  <c r="K21" i="4"/>
  <c r="K22" i="4"/>
  <c r="K23" i="4"/>
  <c r="K24" i="4"/>
  <c r="K25" i="4"/>
  <c r="K26" i="4"/>
  <c r="K27" i="4"/>
  <c r="K28" i="4"/>
  <c r="K29" i="4"/>
  <c r="O117" i="1" l="1"/>
  <c r="O116" i="1"/>
  <c r="O115" i="1"/>
  <c r="O114" i="1"/>
  <c r="O113" i="1"/>
  <c r="O106" i="1"/>
  <c r="O105" i="1"/>
  <c r="O104" i="1"/>
  <c r="O103" i="1"/>
  <c r="O102" i="1"/>
  <c r="O101" i="1"/>
  <c r="O100" i="1"/>
  <c r="O99" i="1"/>
  <c r="O98" i="1"/>
  <c r="O91" i="1"/>
  <c r="O90" i="1"/>
  <c r="O89" i="1"/>
  <c r="O88" i="1"/>
  <c r="O87" i="1"/>
  <c r="O86" i="1"/>
  <c r="O85" i="1"/>
  <c r="O84" i="1"/>
  <c r="O83" i="1"/>
  <c r="O82" i="1"/>
  <c r="O64" i="1"/>
  <c r="O48" i="1"/>
  <c r="O49" i="1"/>
  <c r="O50" i="1"/>
  <c r="O51" i="1"/>
  <c r="O52" i="1"/>
  <c r="O53" i="1"/>
  <c r="O54" i="1"/>
  <c r="O55" i="1"/>
  <c r="O56" i="1"/>
  <c r="O57" i="1"/>
  <c r="N33" i="3" l="1"/>
  <c r="M33" i="3"/>
  <c r="L33" i="3"/>
  <c r="K33" i="3"/>
  <c r="K36" i="3" s="1"/>
  <c r="J33" i="3"/>
  <c r="I33" i="3"/>
  <c r="H33" i="3"/>
  <c r="G33" i="3"/>
  <c r="F33" i="3"/>
  <c r="E33" i="3"/>
  <c r="D33" i="3"/>
  <c r="C33" i="3"/>
  <c r="N23" i="3"/>
  <c r="J34" i="1" s="1"/>
  <c r="M23" i="3"/>
  <c r="J33" i="1" s="1"/>
  <c r="L23" i="3"/>
  <c r="J32" i="1" s="1"/>
  <c r="K23" i="3"/>
  <c r="J31" i="1" s="1"/>
  <c r="J23" i="3"/>
  <c r="J30" i="1" s="1"/>
  <c r="I23" i="3"/>
  <c r="J29" i="1" s="1"/>
  <c r="C23" i="3"/>
  <c r="J23" i="1" s="1"/>
  <c r="C24" i="3" l="1"/>
  <c r="C34" i="3" s="1"/>
  <c r="P23" i="1"/>
  <c r="M24" i="3"/>
  <c r="M34" i="3" s="1"/>
  <c r="K24" i="3"/>
  <c r="K34" i="3" s="1"/>
  <c r="L24" i="3"/>
  <c r="L34" i="3" s="1"/>
  <c r="J24" i="3"/>
  <c r="J34" i="3" s="1"/>
  <c r="N24" i="3"/>
  <c r="N34" i="3" s="1"/>
  <c r="I24" i="3"/>
  <c r="I34" i="3" s="1"/>
  <c r="D36" i="3"/>
  <c r="H36" i="3"/>
  <c r="I36" i="3"/>
  <c r="J36" i="3"/>
  <c r="L36" i="3"/>
  <c r="E36" i="3"/>
  <c r="M36" i="3"/>
  <c r="G36" i="3"/>
  <c r="F36" i="3"/>
  <c r="N36" i="3"/>
  <c r="P32" i="1" l="1"/>
  <c r="Q32" i="1" s="1"/>
  <c r="O32" i="1"/>
  <c r="P33" i="1"/>
  <c r="Q33" i="1" s="1"/>
  <c r="O33" i="1"/>
  <c r="P30" i="1"/>
  <c r="Q30" i="1" s="1"/>
  <c r="O30" i="1"/>
  <c r="O31" i="1"/>
  <c r="P31" i="1"/>
  <c r="Q31" i="1" s="1"/>
  <c r="O34" i="1"/>
  <c r="P34" i="1"/>
  <c r="Q34" i="1" s="1"/>
  <c r="P29" i="1"/>
  <c r="Q29" i="1" s="1"/>
  <c r="O29" i="1"/>
  <c r="P24" i="1"/>
  <c r="Q24" i="1" s="1"/>
  <c r="O23" i="1"/>
  <c r="Q117" i="1"/>
  <c r="Q116" i="1"/>
  <c r="Q114" i="1"/>
  <c r="Q106" i="1"/>
  <c r="Q105" i="1"/>
  <c r="Q104" i="1"/>
  <c r="Q103" i="1"/>
  <c r="Q102" i="1"/>
  <c r="Q100" i="1"/>
  <c r="Q99" i="1"/>
  <c r="Q98" i="1"/>
  <c r="Q91" i="1"/>
  <c r="Q90" i="1"/>
  <c r="Q89" i="1"/>
  <c r="Q88" i="1"/>
  <c r="Q87" i="1"/>
  <c r="Q86" i="1"/>
  <c r="Q85" i="1"/>
  <c r="Q84" i="1"/>
  <c r="Q83" i="1"/>
  <c r="Q82" i="1"/>
  <c r="Q115" i="1"/>
  <c r="Q101" i="1"/>
  <c r="Q57" i="1"/>
  <c r="Q56" i="1"/>
  <c r="Q55" i="1"/>
  <c r="Q54" i="1"/>
  <c r="Q53" i="1"/>
  <c r="Q52" i="1"/>
  <c r="Q51" i="1"/>
  <c r="Q50" i="1"/>
  <c r="Q49" i="1"/>
  <c r="Q48" i="1"/>
  <c r="P118" i="1" l="1"/>
  <c r="Q113" i="1"/>
  <c r="Q118" i="1" s="1"/>
  <c r="Q107" i="1"/>
  <c r="P107" i="1"/>
  <c r="Q92" i="1"/>
  <c r="P92" i="1"/>
  <c r="P76" i="1"/>
  <c r="Q64" i="1"/>
  <c r="Q76" i="1" s="1"/>
  <c r="Q23" i="1"/>
  <c r="K16" i="4" l="1"/>
  <c r="Q58" i="1"/>
  <c r="P58" i="1"/>
  <c r="P124" i="1" l="1"/>
  <c r="P140" i="1" s="1"/>
  <c r="Q124" i="1"/>
  <c r="Q140" i="1" s="1"/>
  <c r="Q158" i="1" s="1"/>
</calcChain>
</file>

<file path=xl/sharedStrings.xml><?xml version="1.0" encoding="utf-8"?>
<sst xmlns="http://schemas.openxmlformats.org/spreadsheetml/2006/main" count="509" uniqueCount="158">
  <si>
    <t>Bénéficiaire :</t>
  </si>
  <si>
    <t>N° BCE :</t>
  </si>
  <si>
    <t>Fournisseur</t>
  </si>
  <si>
    <t>Rémunération
brute</t>
  </si>
  <si>
    <t>N°
pièce</t>
  </si>
  <si>
    <t>Réduction salariale</t>
  </si>
  <si>
    <t>Montant</t>
  </si>
  <si>
    <t>Motif</t>
  </si>
  <si>
    <t>Taux de
chargement</t>
  </si>
  <si>
    <t>Réservé à l'Administration</t>
  </si>
  <si>
    <t>Non admis</t>
  </si>
  <si>
    <t>Admissible</t>
  </si>
  <si>
    <t>Nature de la dépense</t>
  </si>
  <si>
    <t>Montant de la facture</t>
  </si>
  <si>
    <t>E. Petit matériel informatique et de téléphonie</t>
  </si>
  <si>
    <t>Rubrique A x 15 % --&gt;</t>
  </si>
  <si>
    <t xml:space="preserve">Intervenant 1 : </t>
  </si>
  <si>
    <t xml:space="preserve">Fonction : </t>
  </si>
  <si>
    <t xml:space="preserve">Statut : </t>
  </si>
  <si>
    <t>mois 1</t>
  </si>
  <si>
    <t>mois 2</t>
  </si>
  <si>
    <t>mois 3</t>
  </si>
  <si>
    <t>mois 4</t>
  </si>
  <si>
    <t>mois 5</t>
  </si>
  <si>
    <t>mois 6</t>
  </si>
  <si>
    <t>mois 7</t>
  </si>
  <si>
    <t>mois 8</t>
  </si>
  <si>
    <t>mois 9</t>
  </si>
  <si>
    <t>mois 10</t>
  </si>
  <si>
    <t>mois 11</t>
  </si>
  <si>
    <t>mois 12</t>
  </si>
  <si>
    <t>Intitulé action</t>
  </si>
  <si>
    <t>Action 1</t>
  </si>
  <si>
    <t>Action 2</t>
  </si>
  <si>
    <t>Action 3</t>
  </si>
  <si>
    <t>Action 4</t>
  </si>
  <si>
    <t>Action 5</t>
  </si>
  <si>
    <t>Action 6</t>
  </si>
  <si>
    <t>Action 7</t>
  </si>
  <si>
    <t>du</t>
  </si>
  <si>
    <t>au</t>
  </si>
  <si>
    <t>Objet de la mission</t>
  </si>
  <si>
    <t>Moyen de
transport</t>
  </si>
  <si>
    <t>N° pièce
(Tab. 1B)</t>
  </si>
  <si>
    <t xml:space="preserve">Intervenant 2 : </t>
  </si>
  <si>
    <t>1B - TABLEAU FINANCIER</t>
  </si>
  <si>
    <t>Taux d'affectation</t>
  </si>
  <si>
    <t>Total</t>
  </si>
  <si>
    <t>Nature de la dépense + Personne concernée</t>
  </si>
  <si>
    <t>Subv 2</t>
  </si>
  <si>
    <t>Subv 3</t>
  </si>
  <si>
    <t>Subv 4</t>
  </si>
  <si>
    <t xml:space="preserve">Intervenant 3 : </t>
  </si>
  <si>
    <t>Financement privé</t>
  </si>
  <si>
    <t>Montant total</t>
  </si>
  <si>
    <t>TABLEAU 1D - FRAIS DE DÉPLACEMENT</t>
  </si>
  <si>
    <t>Localité de départ
(CP - COMMUNE)</t>
  </si>
  <si>
    <t>Localité d'arrivée
(CP - COMMUNE)</t>
  </si>
  <si>
    <t>Date
(JJ/MM/AAAA)</t>
  </si>
  <si>
    <t>Si voiture</t>
  </si>
  <si>
    <t>Montant sur base indemnité /km</t>
  </si>
  <si>
    <t xml:space="preserve">km parcourus
</t>
  </si>
  <si>
    <t>Frais de parking</t>
  </si>
  <si>
    <t>% ETP presté dans le cadre de la subvention</t>
  </si>
  <si>
    <t>Unité de base = %</t>
  </si>
  <si>
    <t xml:space="preserve"> Fin. Privé</t>
  </si>
  <si>
    <t>SUBV 1</t>
  </si>
  <si>
    <t>Réf. Dossier (= SUBV 1):</t>
  </si>
  <si>
    <t>1C - TIME SHEET</t>
  </si>
  <si>
    <t>Date paiement</t>
  </si>
  <si>
    <t>TOTAL GÉNÉRAL</t>
  </si>
  <si>
    <t>Période DC :</t>
  </si>
  <si>
    <r>
      <t>Unité de base = %</t>
    </r>
    <r>
      <rPr>
        <b/>
        <i/>
        <sz val="10"/>
        <rFont val="Arial"/>
        <family val="2"/>
      </rPr>
      <t xml:space="preserve"> </t>
    </r>
  </si>
  <si>
    <t>% ETP presté dans le cadre d'autres financements publics ou privés</t>
  </si>
  <si>
    <t>Date du déplacement
(JJ/MM/AAAA)</t>
  </si>
  <si>
    <t>Plusieurs cellules comportent une formule</t>
  </si>
  <si>
    <r>
      <t xml:space="preserve">Taux d'occupation GLOBAL (en % ETP) au sein de la structure </t>
    </r>
    <r>
      <rPr>
        <i/>
        <sz val="10"/>
        <rFont val="Arial"/>
        <family val="2"/>
      </rPr>
      <t>[à préciser mensuellement]</t>
    </r>
    <r>
      <rPr>
        <b/>
        <sz val="10"/>
        <rFont val="Arial"/>
        <family val="2"/>
      </rPr>
      <t xml:space="preserve">
</t>
    </r>
    <r>
      <rPr>
        <sz val="10"/>
        <rFont val="Arial"/>
        <family val="2"/>
      </rPr>
      <t>Par exemple, un contrat à 4/5 = 80% = 32 heures prestées par semaine</t>
    </r>
  </si>
  <si>
    <t xml:space="preserve">
</t>
  </si>
  <si>
    <t xml:space="preserve">Par intervenant, les frais de déplacement relatifs à une mission peuvent être globalisés mensuellement sur une note de frais unique, mais le détail doit être justifié ci-dessous. </t>
  </si>
  <si>
    <t>Par exemple - Etat Fédéral - SPF YYY - Dossier 3456 - NOM du projet - 01/01/2020 au 30/09/2020 - M. AAAA Bbb</t>
  </si>
  <si>
    <t>Par exemple - FWB - DG YYY - Dossier T789 - NOM du projet - 01/01/2020 au 30/06/2020 - Mme CCCC Ddd</t>
  </si>
  <si>
    <t>Par exemple - RW - SPW EER - Direction de la Formation prof. - Dossier 675432 - NOM du projet - 01/10/2019 au 30/09/2022 - M. EEEE Fff</t>
  </si>
  <si>
    <t>Par exemple - Sponsoring obtenu via l'entreprise ZZZ  - réf. 999888 - NOM du projet - 01/01/2020 au 31/03/2020 - Mme GGGG Hhhhh</t>
  </si>
  <si>
    <t>Informations générales sur les autres financements publics ou privés
(Organisme, Service, référence, nom du projet, durée, gestionnaire du dossier)</t>
  </si>
  <si>
    <t>A COMPLETER</t>
  </si>
  <si>
    <t xml:space="preserve">du    </t>
  </si>
  <si>
    <t>C. Frais de communication et d'actions</t>
  </si>
  <si>
    <t>hors TVA</t>
  </si>
  <si>
    <t>TVA comprise</t>
  </si>
  <si>
    <t>Nbre années (ancienneté et expertise)</t>
  </si>
  <si>
    <r>
      <rPr>
        <b/>
        <i/>
        <sz val="10"/>
        <rFont val="Arial"/>
        <family val="2"/>
      </rPr>
      <t>Chef de projet -</t>
    </r>
    <r>
      <rPr>
        <b/>
        <i/>
        <sz val="10"/>
        <color rgb="FF00B050"/>
        <rFont val="Arial"/>
        <family val="2"/>
      </rPr>
      <t xml:space="preserve"> Intitulé de la fonction</t>
    </r>
  </si>
  <si>
    <r>
      <rPr>
        <b/>
        <i/>
        <sz val="10"/>
        <rFont val="Arial"/>
        <family val="2"/>
      </rPr>
      <t>Membre de l'équipe projet -</t>
    </r>
    <r>
      <rPr>
        <b/>
        <i/>
        <sz val="10"/>
        <color rgb="FF00B050"/>
        <rFont val="Arial"/>
        <family val="2"/>
      </rPr>
      <t xml:space="preserve"> Intitulé de la fonction</t>
    </r>
  </si>
  <si>
    <t xml:space="preserve">NOM prénom du
membre du personnel </t>
  </si>
  <si>
    <r>
      <t xml:space="preserve">Intervenant 1 : 
</t>
    </r>
    <r>
      <rPr>
        <b/>
        <sz val="8"/>
        <rFont val="Arial"/>
        <family val="2"/>
      </rPr>
      <t>NOM Prénom</t>
    </r>
  </si>
  <si>
    <r>
      <t xml:space="preserve">Intervenant 2 : 
</t>
    </r>
    <r>
      <rPr>
        <b/>
        <sz val="8"/>
        <rFont val="Arial"/>
        <family val="2"/>
      </rPr>
      <t>NOM Prénom</t>
    </r>
  </si>
  <si>
    <r>
      <t xml:space="preserve">Intervenant 3 : 
</t>
    </r>
    <r>
      <rPr>
        <b/>
        <sz val="8"/>
        <rFont val="Arial"/>
        <family val="2"/>
      </rPr>
      <t>NOM Prénom</t>
    </r>
  </si>
  <si>
    <t>A COMPLETER - reprendre référence complète reprise dans arrêté de subvention [Exemple: XX/nnnnnn/n°BCE/Dénomination opérateur/Intitulé du projet]</t>
  </si>
  <si>
    <r>
      <t xml:space="preserve">Veuillez encoder les informations du </t>
    </r>
    <r>
      <rPr>
        <b/>
        <i/>
        <sz val="11"/>
        <color theme="1"/>
        <rFont val="Calibri"/>
        <family val="2"/>
        <scheme val="minor"/>
      </rPr>
      <t>Chef de projet</t>
    </r>
    <r>
      <rPr>
        <i/>
        <sz val="11"/>
        <color theme="1"/>
        <rFont val="Calibri"/>
        <family val="2"/>
        <scheme val="minor"/>
      </rPr>
      <t xml:space="preserve"> dans les cellules relatives à l'</t>
    </r>
    <r>
      <rPr>
        <b/>
        <i/>
        <sz val="11"/>
        <color theme="1"/>
        <rFont val="Calibri"/>
        <family val="2"/>
        <scheme val="minor"/>
      </rPr>
      <t>intervenant 1</t>
    </r>
    <r>
      <rPr>
        <i/>
        <sz val="11"/>
        <color theme="1"/>
        <rFont val="Calibri"/>
        <family val="2"/>
        <scheme val="minor"/>
      </rPr>
      <t xml:space="preserve"> et celles des autres personnes dans les cellules relatives aux intervenants 2 et suivants</t>
    </r>
  </si>
  <si>
    <r>
      <t xml:space="preserve">En fonction de la </t>
    </r>
    <r>
      <rPr>
        <i/>
        <u/>
        <sz val="11"/>
        <rFont val="Calibri"/>
        <family val="2"/>
        <scheme val="minor"/>
      </rPr>
      <t>date</t>
    </r>
    <r>
      <rPr>
        <i/>
        <sz val="11"/>
        <rFont val="Calibri"/>
        <family val="2"/>
        <scheme val="minor"/>
      </rPr>
      <t xml:space="preserve"> du déplacement, il y a lieu d'adapter et de vérifier les formules.
Le tableau avec les indemités kilométriques est disponible sur  </t>
    </r>
  </si>
  <si>
    <t>Economie.wallonie.be - A33-DC - D.Frais déplacements -Tableau - Indemnité KM</t>
  </si>
  <si>
    <t>Indemnité kilométrique du 01/01/2023 au 31/03/2023 (€/km) :</t>
  </si>
  <si>
    <t>Indemnité kilométrique du 01/04/2023 au 30/06/2023 (€/km) :</t>
  </si>
  <si>
    <t>Indemnité kilométrique du 01/07/2023 au 30/09/2023 (€/km) :</t>
  </si>
  <si>
    <t>Indemnité kilométrique du 01/10/2023 au 31/12/2023 (€/km) :</t>
  </si>
  <si>
    <t>Indemnité (€/km)</t>
  </si>
  <si>
    <t>Taux d'affectation du coût des prestations aux actions réalisées dans le cadre de la subvention (= SUBV 1)</t>
  </si>
  <si>
    <r>
      <t xml:space="preserve">Taux d'affectation global du coût dans le cadre de la subvention
</t>
    </r>
    <r>
      <rPr>
        <i/>
        <sz val="10"/>
        <rFont val="Arial"/>
        <family val="2"/>
      </rPr>
      <t>[</t>
    </r>
    <r>
      <rPr>
        <b/>
        <i/>
        <sz val="14"/>
        <rFont val="Arial"/>
        <family val="2"/>
      </rPr>
      <t xml:space="preserve">* </t>
    </r>
    <r>
      <rPr>
        <i/>
        <sz val="10"/>
        <rFont val="Arial"/>
        <family val="2"/>
      </rPr>
      <t>ces pourcentages sont à reporter dans l'onglet 1B Tableau financier]</t>
    </r>
  </si>
  <si>
    <r>
      <t xml:space="preserve">Taux d'affectation du coût sur d'autres financements publics ou privés
</t>
    </r>
    <r>
      <rPr>
        <i/>
        <sz val="10"/>
        <rFont val="Arial"/>
        <family val="2"/>
      </rPr>
      <t>[</t>
    </r>
    <r>
      <rPr>
        <b/>
        <i/>
        <sz val="14"/>
        <rFont val="Arial"/>
        <family val="2"/>
      </rPr>
      <t>*</t>
    </r>
    <r>
      <rPr>
        <i/>
        <sz val="10"/>
        <rFont val="Arial"/>
        <family val="2"/>
      </rPr>
      <t xml:space="preserve"> ces pourcentages sont à reporter dans l'onglet 1B Tableau financier]</t>
    </r>
  </si>
  <si>
    <t>Taux d'affectation global du coût sur d'autres financements publics ou privés</t>
  </si>
  <si>
    <t>Mmm Aaaa</t>
  </si>
  <si>
    <t>Nnn Bbbb</t>
  </si>
  <si>
    <t>Ooo Cccc</t>
  </si>
  <si>
    <t>Montant présenté dans la SUBV 1</t>
  </si>
  <si>
    <t>Type de forfait pour les frais de fonctionnement</t>
  </si>
  <si>
    <t>F. Frais de fonctionnement</t>
  </si>
  <si>
    <t xml:space="preserve">Dénomination fournisseur 
[ + NOM Prénom du personnel externe]
</t>
  </si>
  <si>
    <r>
      <t>Contrôle de cohérence: le taux d'affectation du coût</t>
    </r>
    <r>
      <rPr>
        <sz val="11"/>
        <color theme="1"/>
        <rFont val="Calibri"/>
        <family val="2"/>
        <scheme val="minor"/>
      </rPr>
      <t xml:space="preserve"> </t>
    </r>
    <r>
      <rPr>
        <i/>
        <sz val="11"/>
        <color theme="1"/>
        <rFont val="Calibri"/>
        <family val="2"/>
        <scheme val="minor"/>
      </rPr>
      <t>[pour chaque colonne le total doit être 100%]</t>
    </r>
  </si>
  <si>
    <r>
      <rPr>
        <b/>
        <sz val="10"/>
        <color theme="1"/>
        <rFont val="Calibri"/>
        <family val="2"/>
        <scheme val="minor"/>
      </rPr>
      <t>FORFAIT 1</t>
    </r>
    <r>
      <rPr>
        <sz val="10"/>
        <color theme="1"/>
        <rFont val="Calibri"/>
        <family val="2"/>
        <scheme val="minor"/>
      </rPr>
      <t xml:space="preserve">
</t>
    </r>
    <r>
      <rPr>
        <i/>
        <sz val="10"/>
        <color theme="1"/>
        <rFont val="Calibri"/>
        <family val="2"/>
        <scheme val="minor"/>
      </rPr>
      <t xml:space="preserve"> [= pour personnes sous la catégorie A. Frais de personnel = frais de personnel sous contrat "salarié"]</t>
    </r>
  </si>
  <si>
    <r>
      <rPr>
        <b/>
        <sz val="10"/>
        <color theme="1"/>
        <rFont val="Calibri"/>
        <family val="2"/>
        <scheme val="minor"/>
      </rPr>
      <t>FORFAIT 2</t>
    </r>
    <r>
      <rPr>
        <sz val="10"/>
        <color theme="1"/>
        <rFont val="Calibri"/>
        <family val="2"/>
        <scheme val="minor"/>
      </rPr>
      <t xml:space="preserve">
 [= pour personnes sous la catégorie B. Sous-traitance - forfait par journée complète de prestations</t>
    </r>
    <r>
      <rPr>
        <u/>
        <sz val="10"/>
        <color theme="1"/>
        <rFont val="Calibri"/>
        <family val="2"/>
        <scheme val="minor"/>
      </rPr>
      <t xml:space="preserve"> récurrentes</t>
    </r>
    <r>
      <rPr>
        <sz val="10"/>
        <color theme="1"/>
        <rFont val="Calibri"/>
        <family val="2"/>
        <scheme val="minor"/>
      </rPr>
      <t xml:space="preserve"> telle que définie sous B dans l'Annxe 1 - Principes des dépenses, à condition que lesdites prestations soient effectuées sur le site du bénéficiaire de la subvention et à condition que les frais de fonctionnement soient entièrement à charge du bénéficiaire]</t>
    </r>
  </si>
  <si>
    <t>Période
concernée
(mois/année)</t>
  </si>
  <si>
    <t>Salarié</t>
  </si>
  <si>
    <t>Indépendant en personne physique sous BCE n° XXXXX/Indépendant en société sous BCE n° XXXXX</t>
  </si>
  <si>
    <r>
      <t xml:space="preserve">Taux d'occupation GLOBAL (en % ETP) au sein de la structure </t>
    </r>
    <r>
      <rPr>
        <i/>
        <sz val="10"/>
        <rFont val="Arial"/>
        <family val="2"/>
      </rPr>
      <t>[à préciser mensuellement]</t>
    </r>
    <r>
      <rPr>
        <b/>
        <sz val="10"/>
        <rFont val="Arial"/>
        <family val="2"/>
      </rPr>
      <t xml:space="preserve">
</t>
    </r>
    <r>
      <rPr>
        <i/>
        <sz val="10"/>
        <rFont val="Arial"/>
        <family val="2"/>
      </rPr>
      <t>Par exemple, un contrat à 3/5 = 60% = 24 heures prestées par semaine</t>
    </r>
  </si>
  <si>
    <r>
      <t xml:space="preserve">Taux d'occupation GLOBAL (en % ETP) au sein de la structure </t>
    </r>
    <r>
      <rPr>
        <i/>
        <sz val="10"/>
        <rFont val="Arial"/>
        <family val="2"/>
      </rPr>
      <t>[à préciser mensuellement]</t>
    </r>
    <r>
      <rPr>
        <b/>
        <sz val="10"/>
        <rFont val="Arial"/>
        <family val="2"/>
      </rPr>
      <t xml:space="preserve">
</t>
    </r>
    <r>
      <rPr>
        <i/>
        <sz val="10"/>
        <rFont val="Arial"/>
        <family val="2"/>
      </rPr>
      <t>Par exemple, un contrat à 5/5 = 100% = 40 heures prestées par semaine</t>
    </r>
  </si>
  <si>
    <t>Plusieurs cellules comportent une formule --- examiner les 4 exemples [Intervenant 1 - Intervenant 2 - Intervenant 3 - Intervenant 4] avant de completer le fichier Excel</t>
  </si>
  <si>
    <r>
      <t xml:space="preserve">Taux d'occupation GLOBAL (en % ETP) au sein de la structure </t>
    </r>
    <r>
      <rPr>
        <i/>
        <sz val="10"/>
        <rFont val="Arial"/>
        <family val="2"/>
      </rPr>
      <t>[à préciser mensuellement]</t>
    </r>
    <r>
      <rPr>
        <b/>
        <sz val="10"/>
        <rFont val="Arial"/>
        <family val="2"/>
      </rPr>
      <t xml:space="preserve">
</t>
    </r>
    <r>
      <rPr>
        <i/>
        <sz val="10"/>
        <rFont val="Arial"/>
        <family val="2"/>
      </rPr>
      <t>Par exemple, un contrat à 2/5 = 40% = 16 heures prestées par semaine</t>
    </r>
  </si>
  <si>
    <t xml:space="preserve">Nature de la dépense
</t>
  </si>
  <si>
    <t>Soit [B-1°-PR-Management]
Soit [B-2°-PS-Expertise]</t>
  </si>
  <si>
    <t>B-1°-PR-Management</t>
  </si>
  <si>
    <t>SRL Conseils et Management QD
Qqq Dddd</t>
  </si>
  <si>
    <t>FORFAIT 1</t>
  </si>
  <si>
    <t xml:space="preserve">Montant du FORFAIT 2
(en € par journée)
</t>
  </si>
  <si>
    <t>Périodeconcernée
(mois/année)</t>
  </si>
  <si>
    <t>Nbre journées
prestées et facturées 
sous B-1°-PR-Management</t>
  </si>
  <si>
    <r>
      <t xml:space="preserve">G. Investissements </t>
    </r>
    <r>
      <rPr>
        <i/>
        <sz val="12"/>
        <color theme="1"/>
        <rFont val="Calibri"/>
        <family val="2"/>
        <scheme val="minor"/>
      </rPr>
      <t xml:space="preserve">[uniquement si cette catégorie de dépenses est prévue par la réglementation ou l’arrêté de subvention pour des biens durables et amortissables d'une valeur supérieure ou égale à 1 000 € hTVA] </t>
    </r>
  </si>
  <si>
    <t>Pour les frais de la catégorie "A. Frais de personnel" et de la rubrique "B. Frais de sous-traitance", il est nécessaire de compléter d'abord l'onglet 1C Tme sheet et ensuite l'onglet 1B Tableau financier.</t>
  </si>
  <si>
    <t>Pour les frais de la catégorie "A. Frais de personnel" et de la catégorie "B. Frais de sous-traitance", le nombre d'années d'ancienneté et d'expertise est un chiffre entier déterminé sur base de pièces justificatives (CV, contrats, ...).</t>
  </si>
  <si>
    <t>Pour les frais de la catégorie "A. Frais de personnel", la rémunération brute soumise à l'ONSS est disponible via la feuille de paie.</t>
  </si>
  <si>
    <t>Pour les frais de la catégorie "A. Frais de personnel", le taux de chargement est celui qui est mentionné dans l'arrêté de subvention.</t>
  </si>
  <si>
    <t>Pour les frais de la catégorie "D. Frais de mission", il est nécessaire de compléter d'abord l'onglet 1D Frais de déplacement et ensuite l'onglet 1B Tableau financier.</t>
  </si>
  <si>
    <r>
      <t xml:space="preserve">Pour les frais de la catégorie "F. Frais de fonctionnement", FORFAIT 2 = pour personnes sous la catégorie B. Sous-traitance - forfait par journée complète de prestations </t>
    </r>
    <r>
      <rPr>
        <i/>
        <u/>
        <sz val="10"/>
        <color theme="1"/>
        <rFont val="Calibri"/>
        <family val="2"/>
        <scheme val="minor"/>
      </rPr>
      <t>récurrentes</t>
    </r>
    <r>
      <rPr>
        <i/>
        <sz val="10"/>
        <color theme="1"/>
        <rFont val="Calibri"/>
        <family val="2"/>
        <scheme val="minor"/>
      </rPr>
      <t xml:space="preserve"> telle que définie sous B dans l'Annxe 1 - Principes des dépenses, à condition que lesdites prestations soient effectuées sur le site du bénéficiaire de la subvention et à condition que les frais de fonctionnement soient entièrement à charge du bénéficiaire].</t>
    </r>
  </si>
  <si>
    <t xml:space="preserve">Pour les frais de la catégorie "G. Investissements" [uniquement si cette catégorie de dépenses est prévue par la réglementation ou l’arrêté de subvention pour des biens durables et amortissables d'une valeur supérieure ou égale à 1 000 € hTVA], les pièces justificatives comportent les méthodes de comptabilisation, les factures, les tableaux d’amortissements, les valeurs d’inventaires. Ces biens ne peuvent être revendus/transférés/prêtés sans l'autorisation écrite de l'Administration wallonne en charge du contrôle des dépenses de la subvention.  </t>
  </si>
  <si>
    <r>
      <t xml:space="preserve">A. Frais de personnel = frais de personnel sous contrat "salarié" </t>
    </r>
    <r>
      <rPr>
        <sz val="12"/>
        <color theme="1"/>
        <rFont val="Calibri"/>
        <family val="2"/>
        <scheme val="minor"/>
      </rPr>
      <t>(détailler les prestations au tableau 1C Time sheet)</t>
    </r>
  </si>
  <si>
    <r>
      <t xml:space="preserve">B. Frais de sous-traitance = frais pour des prestations réalisées par des personnes sous statut indépendant (en personne physique ou en société) </t>
    </r>
    <r>
      <rPr>
        <sz val="12"/>
        <color theme="1"/>
        <rFont val="Calibri"/>
        <family val="2"/>
        <scheme val="minor"/>
      </rPr>
      <t>- (détailler les prestations au tableau 1C Time sheet)</t>
    </r>
  </si>
  <si>
    <t xml:space="preserve">Avant de compléter le fichier Excel, il est nécessaire de lire attentivement l'annexe 1 "Principes relatifs aux dépenses" jointe à l'arrêté de subvention </t>
  </si>
  <si>
    <r>
      <rPr>
        <b/>
        <i/>
        <sz val="10"/>
        <color theme="1"/>
        <rFont val="Calibri"/>
        <family val="2"/>
        <scheme val="minor"/>
      </rPr>
      <t>Contrôle de cohérence</t>
    </r>
    <r>
      <rPr>
        <i/>
        <sz val="10"/>
        <color theme="1"/>
        <rFont val="Calibri"/>
        <family val="2"/>
        <scheme val="minor"/>
      </rPr>
      <t xml:space="preserve"> -  le taux d'affectation total repris dans la colonne "O"doit être 100%</t>
    </r>
  </si>
  <si>
    <t>Pour les frais de la catégorie "F. Frais de fonctionnement", pour le FORFAIT 2, le nombre de jounées complètes repris dans la colonne "M" est explicité sur base de pièces justificatives signées par le bénéficiaire, par le fournisseur et par le prestataire explicitement identifié avec son nom, son prénom et sa fonction.</t>
  </si>
  <si>
    <t>Nbre journées prestées pour le projet et respectant conditions du forfait 2</t>
  </si>
  <si>
    <t xml:space="preserve">SOUS-TOTAL - A. Frais de personnel </t>
  </si>
  <si>
    <t>SOUS-TOTAL - B. Frais de sous-traitance - indépendants</t>
  </si>
  <si>
    <r>
      <t xml:space="preserve">Intervenant 4 : 
</t>
    </r>
    <r>
      <rPr>
        <b/>
        <sz val="8"/>
        <rFont val="Arial"/>
        <family val="2"/>
      </rPr>
      <t>Fournisseur
NOM Prénom</t>
    </r>
  </si>
  <si>
    <r>
      <rPr>
        <b/>
        <i/>
        <sz val="10"/>
        <rFont val="Arial"/>
        <family val="2"/>
      </rPr>
      <t xml:space="preserve">Membre de l'équipe projet </t>
    </r>
    <r>
      <rPr>
        <b/>
        <i/>
        <sz val="10"/>
        <color rgb="FF00B050"/>
        <rFont val="Arial"/>
        <family val="2"/>
      </rPr>
      <t>- Intitulé de la fonction</t>
    </r>
  </si>
  <si>
    <t>SOUS-TOTAL - C. Frais de communication et d'actions</t>
  </si>
  <si>
    <r>
      <t xml:space="preserve">D. Frais de missions </t>
    </r>
    <r>
      <rPr>
        <sz val="12"/>
        <color theme="1"/>
        <rFont val="Calibri"/>
        <family val="2"/>
        <scheme val="minor"/>
      </rPr>
      <t>(détailler les frais de déplacement au tableau 1D)</t>
    </r>
  </si>
  <si>
    <t>SOUS-TOTAL - D. Frais de missions</t>
  </si>
  <si>
    <t>SOUS-TOTAL - E. Petit matériel informatique et de téléphonie</t>
  </si>
  <si>
    <t>SOUS-TOTAL - F. Frais de fonctionnement</t>
  </si>
  <si>
    <t>SOUS-TOTAL - G. Investissements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</si>
</sst>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dd/mm/yy;@"/>
    <numFmt numFmtId="165" formatCode="0.0000"/>
    <numFmt numFmtId="166" formatCode="d/mm/yy;@"/>
    <numFmt numFmtId="167" formatCode="dd/mm/yyyy;@"/>
    <numFmt numFmtId="168" formatCode="m\/yyyy;;"/>
    <numFmt numFmtId="169" formatCode="0.0%"/>
    <numFmt numFmtId="170" formatCode="#,##0.0000"/>
    <numFmt numFmtId="171" formatCode="d/mm/yyyy;@"/>
    <numFmt numFmtId="173" formatCode="0.0"/>
    <numFmt numFmtId="175" formatCode="mm\/yyyy"/>
  </numFmts>
  <fonts count="4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0"/>
      <color rgb="FFFF0000"/>
      <name val="Calibri"/>
      <family val="2"/>
      <scheme val="minor"/>
    </font>
    <font>
      <i/>
      <sz val="12"/>
      <color theme="1"/>
      <name val="Calibri"/>
      <family val="2"/>
      <scheme val="minor"/>
    </font>
    <font>
      <b/>
      <sz val="11"/>
      <color theme="1"/>
      <name val="Calibri"/>
      <family val="2"/>
      <scheme val="minor"/>
    </font>
    <font>
      <b/>
      <sz val="10"/>
      <name val="Arial"/>
      <family val="2"/>
    </font>
    <font>
      <b/>
      <i/>
      <sz val="10"/>
      <color rgb="FF00B050"/>
      <name val="Arial"/>
      <family val="2"/>
    </font>
    <font>
      <sz val="10"/>
      <color rgb="FF00B050"/>
      <name val="Arial"/>
      <family val="2"/>
    </font>
    <font>
      <sz val="10"/>
      <name val="Arial"/>
      <family val="2"/>
    </font>
    <font>
      <b/>
      <i/>
      <sz val="12"/>
      <name val="Calibri"/>
      <family val="2"/>
    </font>
    <font>
      <i/>
      <sz val="12"/>
      <name val="Calibri"/>
      <family val="2"/>
    </font>
    <font>
      <i/>
      <sz val="11"/>
      <color rgb="FF00B050"/>
      <name val="Calibri"/>
      <family val="2"/>
      <scheme val="minor"/>
    </font>
    <font>
      <i/>
      <sz val="10"/>
      <name val="Arial"/>
      <family val="2"/>
    </font>
    <font>
      <i/>
      <sz val="11"/>
      <color theme="1"/>
      <name val="Calibri"/>
      <family val="2"/>
      <scheme val="minor"/>
    </font>
    <font>
      <b/>
      <sz val="14"/>
      <color theme="1"/>
      <name val="Calibri"/>
      <family val="2"/>
      <scheme val="minor"/>
    </font>
    <font>
      <b/>
      <sz val="12"/>
      <name val="Calibri"/>
      <family val="2"/>
      <scheme val="minor"/>
    </font>
    <font>
      <sz val="12"/>
      <name val="Calibri"/>
      <family val="2"/>
      <scheme val="minor"/>
    </font>
    <font>
      <b/>
      <sz val="12"/>
      <name val="Arial"/>
      <family val="2"/>
    </font>
    <font>
      <b/>
      <i/>
      <sz val="12"/>
      <color rgb="FF00B050"/>
      <name val="Calibri"/>
      <family val="2"/>
      <scheme val="minor"/>
    </font>
    <font>
      <sz val="8"/>
      <name val="Calibri"/>
      <family val="2"/>
      <scheme val="minor"/>
    </font>
    <font>
      <b/>
      <i/>
      <sz val="11"/>
      <color rgb="FF00B050"/>
      <name val="Calibri"/>
      <family val="2"/>
      <scheme val="minor"/>
    </font>
    <font>
      <sz val="11"/>
      <name val="Calibri"/>
      <family val="2"/>
      <scheme val="minor"/>
    </font>
    <font>
      <b/>
      <i/>
      <sz val="10"/>
      <color rgb="FF00B050"/>
      <name val="Calibri"/>
      <family val="2"/>
      <scheme val="minor"/>
    </font>
    <font>
      <i/>
      <sz val="10"/>
      <color theme="1"/>
      <name val="Calibri"/>
      <family val="2"/>
      <scheme val="minor"/>
    </font>
    <font>
      <b/>
      <i/>
      <sz val="14"/>
      <color theme="1"/>
      <name val="Calibri"/>
      <family val="2"/>
      <scheme val="minor"/>
    </font>
    <font>
      <b/>
      <i/>
      <sz val="10"/>
      <name val="Arial"/>
      <family val="2"/>
    </font>
    <font>
      <b/>
      <i/>
      <sz val="14"/>
      <name val="Arial"/>
      <family val="2"/>
    </font>
    <font>
      <i/>
      <sz val="11"/>
      <name val="Calibri"/>
      <family val="2"/>
      <scheme val="minor"/>
    </font>
    <font>
      <b/>
      <sz val="14"/>
      <name val="Calibri"/>
      <family val="2"/>
      <scheme val="minor"/>
    </font>
    <font>
      <b/>
      <sz val="8"/>
      <name val="Arial"/>
      <family val="2"/>
    </font>
    <font>
      <b/>
      <i/>
      <sz val="11"/>
      <color theme="1"/>
      <name val="Calibri"/>
      <family val="2"/>
      <scheme val="minor"/>
    </font>
    <font>
      <i/>
      <u/>
      <sz val="11"/>
      <name val="Calibri"/>
      <family val="2"/>
      <scheme val="minor"/>
    </font>
    <font>
      <u/>
      <sz val="11"/>
      <color theme="10"/>
      <name val="Calibri"/>
      <family val="2"/>
      <scheme val="minor"/>
    </font>
    <font>
      <sz val="10"/>
      <color rgb="FFFF0000"/>
      <name val="Calibri"/>
      <family val="2"/>
      <scheme val="minor"/>
    </font>
    <font>
      <b/>
      <i/>
      <sz val="10"/>
      <color theme="1"/>
      <name val="Calibri"/>
      <family val="2"/>
      <scheme val="minor"/>
    </font>
    <font>
      <u/>
      <sz val="10"/>
      <color theme="1"/>
      <name val="Calibri"/>
      <family val="2"/>
      <scheme val="minor"/>
    </font>
    <font>
      <b/>
      <i/>
      <sz val="10"/>
      <color rgb="FFFF0000"/>
      <name val="Calibri"/>
      <family val="2"/>
      <scheme val="minor"/>
    </font>
    <font>
      <b/>
      <i/>
      <sz val="11"/>
      <color rgb="FFFF0000"/>
      <name val="Calibri"/>
      <family val="2"/>
      <scheme val="minor"/>
    </font>
    <font>
      <i/>
      <u/>
      <sz val="10"/>
      <color theme="1"/>
      <name val="Calibri"/>
      <family val="2"/>
      <scheme val="minor"/>
    </font>
    <font>
      <b/>
      <sz val="11"/>
      <color theme="1"/>
      <name val="Tahoma"/>
      <family val="2"/>
    </font>
  </fonts>
  <fills count="1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rgb="FFCC99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37" fillId="0" borderId="0" applyNumberFormat="0" applyFill="0" applyBorder="0" applyAlignment="0" applyProtection="0"/>
  </cellStyleXfs>
  <cellXfs count="649">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164" fontId="3" fillId="0" borderId="0" xfId="0" applyNumberFormat="1" applyFont="1" applyAlignment="1">
      <alignment horizontal="center" vertical="center"/>
    </xf>
    <xf numFmtId="44" fontId="3" fillId="0" borderId="0" xfId="1" applyFont="1" applyAlignment="1">
      <alignment vertical="center"/>
    </xf>
    <xf numFmtId="164" fontId="3" fillId="0" borderId="0" xfId="0" applyNumberFormat="1" applyFont="1" applyAlignment="1">
      <alignment horizontal="center" vertical="center" wrapText="1"/>
    </xf>
    <xf numFmtId="44" fontId="3" fillId="0" borderId="0" xfId="1" applyFont="1" applyAlignment="1">
      <alignment vertical="center" wrapText="1"/>
    </xf>
    <xf numFmtId="0" fontId="4" fillId="0" borderId="0" xfId="0" applyFont="1" applyAlignment="1">
      <alignment horizontal="left" vertical="center"/>
    </xf>
    <xf numFmtId="44" fontId="4" fillId="0" borderId="0" xfId="1" applyFont="1" applyAlignment="1">
      <alignment horizontal="left" vertical="center"/>
    </xf>
    <xf numFmtId="0" fontId="5" fillId="0" borderId="0" xfId="0" applyFont="1" applyAlignment="1">
      <alignment horizontal="left" vertical="center"/>
    </xf>
    <xf numFmtId="165" fontId="4" fillId="0" borderId="0" xfId="0" applyNumberFormat="1" applyFont="1" applyAlignment="1">
      <alignment horizontal="left" vertical="center"/>
    </xf>
    <xf numFmtId="165" fontId="3" fillId="0" borderId="0" xfId="0" applyNumberFormat="1" applyFont="1" applyAlignment="1">
      <alignment vertical="center"/>
    </xf>
    <xf numFmtId="165" fontId="3" fillId="0" borderId="0" xfId="0" applyNumberFormat="1" applyFont="1" applyAlignment="1">
      <alignment vertical="center" wrapText="1"/>
    </xf>
    <xf numFmtId="10" fontId="4" fillId="0" borderId="0" xfId="0" applyNumberFormat="1" applyFont="1" applyAlignment="1">
      <alignment horizontal="left" vertical="center"/>
    </xf>
    <xf numFmtId="10" fontId="3" fillId="0" borderId="0" xfId="0" applyNumberFormat="1" applyFont="1" applyAlignment="1">
      <alignment vertical="center"/>
    </xf>
    <xf numFmtId="10" fontId="3" fillId="0" borderId="0" xfId="0" applyNumberFormat="1" applyFont="1" applyAlignment="1">
      <alignment vertical="center" wrapText="1"/>
    </xf>
    <xf numFmtId="0" fontId="4" fillId="0" borderId="0" xfId="0" applyFont="1" applyAlignment="1">
      <alignment horizontal="center" vertical="center"/>
    </xf>
    <xf numFmtId="0" fontId="2" fillId="0" borderId="0" xfId="0" applyFont="1" applyAlignment="1">
      <alignment vertical="center" wrapText="1"/>
    </xf>
    <xf numFmtId="44" fontId="2" fillId="0" borderId="0" xfId="1" applyFont="1" applyAlignment="1">
      <alignment vertical="center" wrapText="1"/>
    </xf>
    <xf numFmtId="165" fontId="2" fillId="0" borderId="0" xfId="0" applyNumberFormat="1" applyFont="1" applyAlignment="1">
      <alignment vertical="center" wrapText="1"/>
    </xf>
    <xf numFmtId="10" fontId="2" fillId="0" borderId="0" xfId="0" applyNumberFormat="1" applyFont="1" applyAlignment="1">
      <alignment vertical="center" wrapText="1"/>
    </xf>
    <xf numFmtId="164" fontId="3" fillId="0" borderId="4"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165" fontId="3" fillId="0" borderId="4"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4" fontId="3" fillId="0" borderId="26" xfId="0" applyNumberFormat="1" applyFont="1" applyBorder="1" applyAlignment="1">
      <alignment horizontal="center" vertical="center" wrapText="1"/>
    </xf>
    <xf numFmtId="0" fontId="3" fillId="0" borderId="26" xfId="0" applyFont="1" applyBorder="1" applyAlignment="1">
      <alignment horizontal="left" vertical="center" wrapText="1"/>
    </xf>
    <xf numFmtId="1" fontId="4" fillId="0" borderId="0" xfId="0" applyNumberFormat="1" applyFont="1" applyAlignment="1">
      <alignment horizontal="left" vertical="center"/>
    </xf>
    <xf numFmtId="1" fontId="3" fillId="0" borderId="0" xfId="0" applyNumberFormat="1" applyFont="1" applyAlignment="1">
      <alignment horizontal="center" vertical="center"/>
    </xf>
    <xf numFmtId="1" fontId="3" fillId="0" borderId="3"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0" xfId="0" applyNumberFormat="1" applyFont="1" applyAlignment="1">
      <alignment horizontal="center" vertical="center" wrapText="1"/>
    </xf>
    <xf numFmtId="1" fontId="3" fillId="0" borderId="25"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16" xfId="0" applyFont="1" applyBorder="1" applyAlignment="1">
      <alignment vertical="center" wrapText="1"/>
    </xf>
    <xf numFmtId="0" fontId="3" fillId="0" borderId="8" xfId="0" applyFont="1" applyBorder="1" applyAlignment="1">
      <alignment vertical="center" wrapText="1"/>
    </xf>
    <xf numFmtId="0" fontId="6" fillId="0" borderId="0" xfId="0" applyFont="1" applyAlignment="1">
      <alignment horizontal="left" vertical="center"/>
    </xf>
    <xf numFmtId="10" fontId="6" fillId="0" borderId="0" xfId="0" applyNumberFormat="1"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wrapText="1"/>
    </xf>
    <xf numFmtId="4" fontId="4" fillId="0" borderId="0" xfId="1" applyNumberFormat="1" applyFont="1" applyAlignment="1">
      <alignment horizontal="left" vertical="center"/>
    </xf>
    <xf numFmtId="4" fontId="2" fillId="0" borderId="0" xfId="1" applyNumberFormat="1" applyFont="1" applyAlignment="1">
      <alignment vertical="center" wrapText="1"/>
    </xf>
    <xf numFmtId="4" fontId="3" fillId="0" borderId="0" xfId="1" applyNumberFormat="1" applyFont="1" applyAlignment="1">
      <alignment vertical="center" wrapText="1"/>
    </xf>
    <xf numFmtId="4" fontId="5" fillId="0" borderId="0" xfId="1" applyNumberFormat="1" applyFont="1" applyAlignment="1">
      <alignment horizontal="left" vertical="center"/>
    </xf>
    <xf numFmtId="4" fontId="3" fillId="0" borderId="0" xfId="1" applyNumberFormat="1" applyFont="1" applyAlignment="1">
      <alignment vertical="center"/>
    </xf>
    <xf numFmtId="4" fontId="3" fillId="0" borderId="4" xfId="1" applyNumberFormat="1" applyFont="1" applyBorder="1" applyAlignment="1">
      <alignment vertical="center" wrapText="1"/>
    </xf>
    <xf numFmtId="4" fontId="3" fillId="0" borderId="1" xfId="1" applyNumberFormat="1" applyFont="1" applyBorder="1" applyAlignment="1">
      <alignment vertical="center" wrapText="1"/>
    </xf>
    <xf numFmtId="4" fontId="3" fillId="0" borderId="7" xfId="1" applyNumberFormat="1" applyFont="1" applyBorder="1" applyAlignment="1">
      <alignment vertical="center" wrapText="1"/>
    </xf>
    <xf numFmtId="4" fontId="3" fillId="0" borderId="26" xfId="1" applyNumberFormat="1" applyFont="1" applyBorder="1" applyAlignment="1">
      <alignment vertical="center" wrapText="1"/>
    </xf>
    <xf numFmtId="4" fontId="2" fillId="2" borderId="21" xfId="1" applyNumberFormat="1" applyFont="1" applyFill="1" applyBorder="1" applyAlignment="1">
      <alignment vertical="center" wrapText="1"/>
    </xf>
    <xf numFmtId="4" fontId="2" fillId="3" borderId="21" xfId="1" applyNumberFormat="1" applyFont="1" applyFill="1" applyBorder="1" applyAlignment="1">
      <alignment vertical="center" wrapText="1"/>
    </xf>
    <xf numFmtId="4" fontId="3" fillId="0" borderId="0" xfId="0" applyNumberFormat="1" applyFont="1" applyAlignment="1">
      <alignment horizontal="center" vertical="center" wrapText="1"/>
    </xf>
    <xf numFmtId="4" fontId="3" fillId="0" borderId="0" xfId="0" applyNumberFormat="1" applyFont="1" applyAlignment="1">
      <alignment vertical="center" wrapText="1"/>
    </xf>
    <xf numFmtId="4" fontId="3" fillId="0" borderId="0" xfId="0" applyNumberFormat="1" applyFont="1" applyAlignment="1">
      <alignment horizontal="center" vertical="center"/>
    </xf>
    <xf numFmtId="4" fontId="3" fillId="0" borderId="0" xfId="0" applyNumberFormat="1" applyFont="1" applyAlignment="1">
      <alignment vertical="center"/>
    </xf>
    <xf numFmtId="4" fontId="2" fillId="2" borderId="7" xfId="0" applyNumberFormat="1" applyFont="1" applyFill="1" applyBorder="1" applyAlignment="1">
      <alignment horizontal="center" vertical="center" wrapText="1"/>
    </xf>
    <xf numFmtId="4" fontId="3" fillId="0" borderId="4" xfId="1" applyNumberFormat="1" applyFont="1" applyBorder="1" applyAlignment="1">
      <alignment horizontal="right" vertical="center" wrapText="1"/>
    </xf>
    <xf numFmtId="4" fontId="3" fillId="0" borderId="26" xfId="1" applyNumberFormat="1" applyFont="1" applyBorder="1" applyAlignment="1">
      <alignment horizontal="right" vertical="center" wrapText="1"/>
    </xf>
    <xf numFmtId="4" fontId="3" fillId="0" borderId="1" xfId="1" applyNumberFormat="1" applyFont="1" applyBorder="1" applyAlignment="1">
      <alignment horizontal="right" vertical="center" wrapText="1"/>
    </xf>
    <xf numFmtId="4" fontId="3" fillId="0" borderId="7" xfId="1" applyNumberFormat="1" applyFont="1" applyBorder="1" applyAlignment="1">
      <alignment horizontal="right" vertical="center" wrapText="1"/>
    </xf>
    <xf numFmtId="0" fontId="10" fillId="0" borderId="38"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34" xfId="0" applyBorder="1" applyAlignment="1">
      <alignment vertical="center"/>
    </xf>
    <xf numFmtId="17" fontId="10" fillId="0" borderId="35" xfId="0" applyNumberFormat="1" applyFont="1" applyBorder="1" applyAlignment="1">
      <alignment horizontal="left" vertical="center"/>
    </xf>
    <xf numFmtId="0" fontId="10" fillId="0" borderId="0" xfId="0" applyFont="1"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0" xfId="0" applyAlignment="1">
      <alignment horizontal="center" vertical="center"/>
    </xf>
    <xf numFmtId="0" fontId="14" fillId="0" borderId="0" xfId="0" applyFont="1" applyAlignment="1">
      <alignment horizontal="justify" vertical="center"/>
    </xf>
    <xf numFmtId="0" fontId="15" fillId="0" borderId="0" xfId="0" applyFont="1" applyAlignment="1">
      <alignment vertical="center"/>
    </xf>
    <xf numFmtId="0" fontId="0" fillId="0" borderId="0" xfId="0" applyBorder="1" applyAlignment="1">
      <alignment vertical="center" wrapText="1"/>
    </xf>
    <xf numFmtId="3" fontId="10" fillId="0" borderId="0" xfId="0" applyNumberFormat="1" applyFont="1" applyBorder="1" applyAlignment="1">
      <alignment vertical="center"/>
    </xf>
    <xf numFmtId="0" fontId="10" fillId="0" borderId="0" xfId="0" applyFont="1" applyAlignment="1">
      <alignment vertical="center"/>
    </xf>
    <xf numFmtId="3" fontId="0" fillId="0" borderId="0" xfId="0" applyNumberFormat="1" applyAlignment="1">
      <alignment vertical="center"/>
    </xf>
    <xf numFmtId="17" fontId="12" fillId="0" borderId="0" xfId="0" applyNumberFormat="1" applyFont="1" applyBorder="1" applyAlignment="1">
      <alignment horizontal="left" vertical="center" wrapText="1"/>
    </xf>
    <xf numFmtId="0" fontId="0" fillId="0" borderId="9" xfId="0" applyBorder="1" applyAlignment="1">
      <alignment vertical="center"/>
    </xf>
    <xf numFmtId="0" fontId="11" fillId="0" borderId="9" xfId="0" applyFont="1" applyBorder="1" applyAlignment="1">
      <alignment vertical="center" wrapText="1"/>
    </xf>
    <xf numFmtId="0" fontId="11" fillId="0" borderId="0" xfId="0" applyFont="1" applyBorder="1" applyAlignment="1">
      <alignment vertical="center" wrapText="1"/>
    </xf>
    <xf numFmtId="17" fontId="10" fillId="0" borderId="42" xfId="0" applyNumberFormat="1" applyFont="1" applyBorder="1" applyAlignment="1">
      <alignment horizontal="left" vertical="center"/>
    </xf>
    <xf numFmtId="17" fontId="10" fillId="0" borderId="31" xfId="0" applyNumberFormat="1" applyFont="1" applyBorder="1" applyAlignment="1">
      <alignment horizontal="left" vertical="center"/>
    </xf>
    <xf numFmtId="0" fontId="0" fillId="4" borderId="4" xfId="0"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0" fillId="4" borderId="3" xfId="0" applyNumberFormat="1" applyFont="1" applyFill="1" applyBorder="1" applyAlignment="1">
      <alignment horizontal="center" vertical="center" wrapText="1"/>
    </xf>
    <xf numFmtId="0" fontId="10" fillId="4" borderId="15"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0" fillId="6" borderId="4" xfId="0" applyFill="1" applyBorder="1" applyAlignment="1">
      <alignment horizontal="center" vertic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0" fillId="6" borderId="3" xfId="0" applyNumberFormat="1" applyFont="1" applyFill="1" applyBorder="1" applyAlignment="1">
      <alignment horizontal="center" vertical="center" wrapText="1"/>
    </xf>
    <xf numFmtId="0" fontId="10" fillId="6" borderId="15" xfId="0" applyNumberFormat="1" applyFont="1" applyFill="1" applyBorder="1" applyAlignment="1">
      <alignment horizontal="center" vertical="center" wrapText="1"/>
    </xf>
    <xf numFmtId="0" fontId="19" fillId="0" borderId="0" xfId="0" applyFont="1" applyAlignment="1">
      <alignment horizontal="center" vertical="center" wrapText="1"/>
    </xf>
    <xf numFmtId="3" fontId="0" fillId="0" borderId="0" xfId="0" applyNumberFormat="1" applyBorder="1" applyAlignment="1">
      <alignment vertical="center"/>
    </xf>
    <xf numFmtId="0" fontId="0" fillId="0" borderId="46" xfId="0" applyBorder="1" applyAlignment="1">
      <alignment vertical="center" wrapText="1"/>
    </xf>
    <xf numFmtId="3" fontId="0" fillId="0" borderId="46" xfId="0" applyNumberFormat="1" applyBorder="1" applyAlignment="1">
      <alignment vertical="center"/>
    </xf>
    <xf numFmtId="0" fontId="0" fillId="0" borderId="7" xfId="0" applyBorder="1" applyAlignment="1">
      <alignment vertical="center" wrapText="1"/>
    </xf>
    <xf numFmtId="3" fontId="0" fillId="0" borderId="7" xfId="0" applyNumberFormat="1" applyBorder="1" applyAlignment="1">
      <alignmen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4" xfId="0" applyFont="1" applyBorder="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0" fillId="0" borderId="48" xfId="0" applyBorder="1" applyAlignment="1">
      <alignment vertical="center" wrapText="1"/>
    </xf>
    <xf numFmtId="0" fontId="0" fillId="0" borderId="18" xfId="0" applyBorder="1" applyAlignment="1">
      <alignment vertical="center" wrapText="1"/>
    </xf>
    <xf numFmtId="166" fontId="16" fillId="0" borderId="0" xfId="0" applyNumberFormat="1" applyFont="1" applyBorder="1" applyAlignment="1">
      <alignment horizontal="center" vertical="center"/>
    </xf>
    <xf numFmtId="0" fontId="9" fillId="0" borderId="0" xfId="0" applyFont="1" applyBorder="1" applyAlignment="1">
      <alignment horizontal="center" vertical="center"/>
    </xf>
    <xf numFmtId="0" fontId="20" fillId="0" borderId="0" xfId="0" applyFont="1" applyBorder="1" applyAlignment="1">
      <alignment horizontal="left" vertical="center"/>
    </xf>
    <xf numFmtId="0" fontId="21" fillId="0" borderId="0" xfId="0" applyFont="1" applyBorder="1" applyAlignment="1">
      <alignment horizontal="center" vertical="center"/>
    </xf>
    <xf numFmtId="0" fontId="0" fillId="0" borderId="47" xfId="0" applyBorder="1" applyAlignment="1">
      <alignment vertical="center" wrapText="1"/>
    </xf>
    <xf numFmtId="3" fontId="0" fillId="0" borderId="26" xfId="0" applyNumberFormat="1" applyBorder="1" applyAlignment="1">
      <alignment vertical="center"/>
    </xf>
    <xf numFmtId="0" fontId="0" fillId="0" borderId="26" xfId="0" applyBorder="1" applyAlignment="1">
      <alignment vertical="center" wrapText="1"/>
    </xf>
    <xf numFmtId="3" fontId="0" fillId="0" borderId="49" xfId="0" applyNumberFormat="1" applyBorder="1" applyAlignment="1">
      <alignment vertical="center"/>
    </xf>
    <xf numFmtId="4" fontId="0" fillId="0" borderId="39" xfId="0" applyNumberFormat="1" applyBorder="1" applyAlignment="1">
      <alignment vertical="center"/>
    </xf>
    <xf numFmtId="4" fontId="0" fillId="0" borderId="40" xfId="0" applyNumberFormat="1" applyBorder="1" applyAlignment="1">
      <alignment vertical="center"/>
    </xf>
    <xf numFmtId="4" fontId="0" fillId="0" borderId="41" xfId="0" applyNumberFormat="1" applyBorder="1" applyAlignment="1">
      <alignment vertical="center"/>
    </xf>
    <xf numFmtId="3" fontId="10" fillId="0" borderId="6" xfId="0" applyNumberFormat="1" applyFont="1" applyBorder="1" applyAlignment="1">
      <alignment vertical="center"/>
    </xf>
    <xf numFmtId="0" fontId="4" fillId="0" borderId="30" xfId="0" applyFont="1" applyBorder="1" applyAlignment="1">
      <alignment vertical="center"/>
    </xf>
    <xf numFmtId="0" fontId="22" fillId="0" borderId="31" xfId="0" applyFont="1" applyBorder="1" applyAlignment="1">
      <alignment vertical="center" wrapText="1"/>
    </xf>
    <xf numFmtId="0" fontId="23" fillId="0" borderId="31" xfId="0" applyFont="1" applyBorder="1" applyAlignment="1">
      <alignment vertical="center" wrapText="1"/>
    </xf>
    <xf numFmtId="0" fontId="5" fillId="0" borderId="31" xfId="0" applyFont="1" applyBorder="1" applyAlignment="1">
      <alignment vertical="center"/>
    </xf>
    <xf numFmtId="10" fontId="2" fillId="2" borderId="4" xfId="0"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3" fillId="0" borderId="3" xfId="1" applyNumberFormat="1" applyFont="1" applyBorder="1" applyAlignment="1">
      <alignment vertical="center" wrapText="1"/>
    </xf>
    <xf numFmtId="4" fontId="3" fillId="0" borderId="15" xfId="1" applyNumberFormat="1" applyFont="1" applyBorder="1" applyAlignment="1">
      <alignment vertical="center" wrapText="1"/>
    </xf>
    <xf numFmtId="4" fontId="3" fillId="0" borderId="6" xfId="1" applyNumberFormat="1" applyFont="1" applyBorder="1" applyAlignment="1">
      <alignment vertical="center" wrapText="1"/>
    </xf>
    <xf numFmtId="4" fontId="2" fillId="3" borderId="15" xfId="1" applyNumberFormat="1" applyFont="1" applyFill="1" applyBorder="1" applyAlignment="1">
      <alignment horizontal="center" vertical="center" wrapText="1"/>
    </xf>
    <xf numFmtId="10" fontId="2" fillId="2" borderId="46" xfId="0" applyNumberFormat="1" applyFont="1" applyFill="1" applyBorder="1" applyAlignment="1">
      <alignment horizontal="center" vertical="center" wrapText="1"/>
    </xf>
    <xf numFmtId="4" fontId="2" fillId="3" borderId="45" xfId="1" applyNumberFormat="1" applyFont="1" applyFill="1" applyBorder="1" applyAlignment="1">
      <alignment horizontal="center" vertical="center" wrapText="1"/>
    </xf>
    <xf numFmtId="0" fontId="20" fillId="0" borderId="0" xfId="0" applyFont="1" applyAlignment="1">
      <alignment horizontal="center" vertical="center"/>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4" fontId="0" fillId="0" borderId="4" xfId="0" applyNumberFormat="1" applyBorder="1" applyAlignment="1">
      <alignment vertical="center"/>
    </xf>
    <xf numFmtId="4" fontId="0" fillId="0" borderId="1" xfId="0" applyNumberFormat="1" applyBorder="1" applyAlignment="1">
      <alignment vertical="center"/>
    </xf>
    <xf numFmtId="4" fontId="0" fillId="0" borderId="7" xfId="0" applyNumberFormat="1" applyBorder="1" applyAlignment="1">
      <alignment vertical="center"/>
    </xf>
    <xf numFmtId="1" fontId="4" fillId="0" borderId="0" xfId="0" applyNumberFormat="1" applyFont="1" applyAlignment="1">
      <alignment horizontal="left" vertical="center" wrapText="1"/>
    </xf>
    <xf numFmtId="4" fontId="0" fillId="0" borderId="43" xfId="0" applyNumberFormat="1" applyBorder="1" applyAlignment="1">
      <alignment vertical="center"/>
    </xf>
    <xf numFmtId="4" fontId="0" fillId="0" borderId="8" xfId="0" applyNumberFormat="1" applyBorder="1" applyAlignment="1">
      <alignment vertical="center"/>
    </xf>
    <xf numFmtId="0" fontId="0" fillId="0" borderId="10" xfId="0" applyBorder="1"/>
    <xf numFmtId="3" fontId="26" fillId="0" borderId="45" xfId="0" applyNumberFormat="1" applyFont="1" applyBorder="1" applyAlignment="1">
      <alignment vertical="center" wrapText="1"/>
    </xf>
    <xf numFmtId="3" fontId="13" fillId="0" borderId="25" xfId="0" applyNumberFormat="1" applyFont="1" applyBorder="1" applyAlignment="1">
      <alignment vertical="center" wrapText="1"/>
    </xf>
    <xf numFmtId="3" fontId="13" fillId="0" borderId="15" xfId="0" applyNumberFormat="1" applyFont="1" applyBorder="1" applyAlignment="1">
      <alignment vertical="center" wrapText="1"/>
    </xf>
    <xf numFmtId="1" fontId="4" fillId="0" borderId="0" xfId="0" applyNumberFormat="1" applyFont="1" applyAlignment="1">
      <alignment horizontal="left" vertical="center"/>
    </xf>
    <xf numFmtId="167" fontId="27" fillId="0" borderId="1" xfId="0" applyNumberFormat="1" applyFont="1" applyBorder="1" applyAlignment="1">
      <alignment horizontal="center" vertical="center"/>
    </xf>
    <xf numFmtId="0" fontId="17" fillId="0" borderId="0" xfId="0" applyFont="1" applyBorder="1" applyAlignment="1">
      <alignment vertical="center"/>
    </xf>
    <xf numFmtId="9" fontId="0" fillId="0" borderId="27" xfId="0" applyNumberFormat="1" applyBorder="1" applyAlignment="1">
      <alignment vertical="center"/>
    </xf>
    <xf numFmtId="9" fontId="0" fillId="6" borderId="4" xfId="0" applyNumberFormat="1" applyFill="1" applyBorder="1" applyAlignment="1">
      <alignment horizontal="center" vertical="center"/>
    </xf>
    <xf numFmtId="9" fontId="0" fillId="6" borderId="5" xfId="0" applyNumberFormat="1" applyFill="1" applyBorder="1" applyAlignment="1">
      <alignment horizontal="center" vertical="center"/>
    </xf>
    <xf numFmtId="9" fontId="0" fillId="6" borderId="1" xfId="0" applyNumberFormat="1" applyFill="1" applyBorder="1" applyAlignment="1">
      <alignment horizontal="center" vertical="center"/>
    </xf>
    <xf numFmtId="9" fontId="0" fillId="6" borderId="16" xfId="0" applyNumberFormat="1" applyFill="1" applyBorder="1" applyAlignment="1">
      <alignment horizontal="center" vertical="center"/>
    </xf>
    <xf numFmtId="9" fontId="10" fillId="7" borderId="28" xfId="0" applyNumberFormat="1" applyFont="1" applyFill="1" applyBorder="1" applyAlignment="1">
      <alignment horizontal="center" vertical="center"/>
    </xf>
    <xf numFmtId="9" fontId="10" fillId="7" borderId="29" xfId="0" applyNumberFormat="1" applyFont="1" applyFill="1" applyBorder="1" applyAlignment="1">
      <alignment horizontal="center" vertical="center"/>
    </xf>
    <xf numFmtId="9" fontId="0" fillId="4" borderId="4" xfId="0" applyNumberFormat="1" applyFill="1" applyBorder="1" applyAlignment="1">
      <alignment horizontal="center" vertical="center"/>
    </xf>
    <xf numFmtId="9" fontId="0" fillId="4" borderId="5" xfId="0" applyNumberFormat="1" applyFill="1" applyBorder="1" applyAlignment="1">
      <alignment horizontal="center" vertical="center"/>
    </xf>
    <xf numFmtId="9" fontId="0" fillId="4" borderId="1" xfId="0" applyNumberFormat="1" applyFill="1" applyBorder="1" applyAlignment="1">
      <alignment horizontal="center" vertical="center"/>
    </xf>
    <xf numFmtId="9" fontId="0" fillId="4" borderId="16" xfId="0" applyNumberFormat="1" applyFill="1" applyBorder="1" applyAlignment="1">
      <alignment horizontal="center" vertical="center"/>
    </xf>
    <xf numFmtId="9" fontId="0" fillId="4" borderId="7" xfId="0" applyNumberFormat="1" applyFill="1" applyBorder="1" applyAlignment="1">
      <alignment horizontal="center" vertical="center"/>
    </xf>
    <xf numFmtId="9" fontId="0" fillId="4" borderId="8" xfId="0" applyNumberFormat="1" applyFill="1" applyBorder="1" applyAlignment="1">
      <alignment horizontal="center" vertical="center"/>
    </xf>
    <xf numFmtId="9" fontId="10" fillId="5" borderId="28" xfId="0" applyNumberFormat="1" applyFont="1" applyFill="1" applyBorder="1" applyAlignment="1">
      <alignment horizontal="center" vertical="center"/>
    </xf>
    <xf numFmtId="9" fontId="10" fillId="5" borderId="29" xfId="0" applyNumberFormat="1" applyFont="1" applyFill="1" applyBorder="1" applyAlignment="1">
      <alignment horizontal="center" vertical="center"/>
    </xf>
    <xf numFmtId="10" fontId="2" fillId="8" borderId="4" xfId="0" applyNumberFormat="1" applyFont="1" applyFill="1" applyBorder="1" applyAlignment="1">
      <alignment horizontal="center" vertical="center" wrapText="1"/>
    </xf>
    <xf numFmtId="44" fontId="2" fillId="8" borderId="46" xfId="1" applyFont="1" applyFill="1" applyBorder="1" applyAlignment="1">
      <alignment horizontal="center" vertical="center" wrapText="1"/>
    </xf>
    <xf numFmtId="0" fontId="2" fillId="8" borderId="46" xfId="0" applyFont="1" applyFill="1" applyBorder="1" applyAlignment="1">
      <alignment horizontal="center" vertical="center" wrapText="1"/>
    </xf>
    <xf numFmtId="10" fontId="2" fillId="8" borderId="46" xfId="0" applyNumberFormat="1" applyFont="1" applyFill="1" applyBorder="1" applyAlignment="1">
      <alignment horizontal="center" vertical="center" wrapText="1"/>
    </xf>
    <xf numFmtId="9" fontId="3" fillId="4" borderId="4" xfId="0" applyNumberFormat="1" applyFont="1" applyFill="1" applyBorder="1" applyAlignment="1">
      <alignment vertical="center" wrapText="1"/>
    </xf>
    <xf numFmtId="9" fontId="3" fillId="0" borderId="4" xfId="0" applyNumberFormat="1" applyFont="1" applyBorder="1" applyAlignment="1">
      <alignment vertical="center" wrapText="1"/>
    </xf>
    <xf numFmtId="9" fontId="3" fillId="4" borderId="1" xfId="0" applyNumberFormat="1" applyFont="1" applyFill="1" applyBorder="1" applyAlignment="1">
      <alignment vertical="center" wrapText="1"/>
    </xf>
    <xf numFmtId="9" fontId="3" fillId="0" borderId="1" xfId="0" applyNumberFormat="1" applyFont="1" applyBorder="1" applyAlignment="1">
      <alignment vertical="center" wrapText="1"/>
    </xf>
    <xf numFmtId="9" fontId="3" fillId="4" borderId="7" xfId="0" applyNumberFormat="1" applyFont="1" applyFill="1" applyBorder="1" applyAlignment="1">
      <alignment vertical="center" wrapText="1"/>
    </xf>
    <xf numFmtId="9" fontId="3" fillId="0" borderId="7" xfId="0" applyNumberFormat="1" applyFont="1" applyBorder="1" applyAlignment="1">
      <alignment vertical="center" wrapText="1"/>
    </xf>
    <xf numFmtId="9" fontId="3" fillId="0" borderId="26" xfId="0" applyNumberFormat="1" applyFont="1" applyBorder="1" applyAlignment="1">
      <alignment vertical="center" wrapText="1"/>
    </xf>
    <xf numFmtId="9" fontId="3" fillId="4" borderId="26" xfId="0" applyNumberFormat="1" applyFont="1" applyFill="1" applyBorder="1" applyAlignment="1">
      <alignment vertical="center" wrapText="1"/>
    </xf>
    <xf numFmtId="10" fontId="2" fillId="9" borderId="4" xfId="0" applyNumberFormat="1" applyFont="1" applyFill="1" applyBorder="1" applyAlignment="1">
      <alignment horizontal="center" vertical="center" wrapText="1"/>
    </xf>
    <xf numFmtId="0" fontId="2" fillId="9" borderId="7" xfId="0" applyFont="1" applyFill="1" applyBorder="1" applyAlignment="1">
      <alignment horizontal="center" vertical="center" wrapText="1"/>
    </xf>
    <xf numFmtId="44" fontId="2" fillId="9" borderId="7" xfId="1" applyFont="1" applyFill="1" applyBorder="1" applyAlignment="1">
      <alignment horizontal="center" vertical="center" wrapText="1"/>
    </xf>
    <xf numFmtId="10" fontId="2" fillId="9" borderId="46" xfId="0" applyNumberFormat="1" applyFont="1" applyFill="1" applyBorder="1" applyAlignment="1">
      <alignment horizontal="center" vertical="center" wrapText="1"/>
    </xf>
    <xf numFmtId="4" fontId="4" fillId="0" borderId="0" xfId="1" applyNumberFormat="1" applyFont="1" applyBorder="1" applyAlignment="1">
      <alignment horizontal="left" vertical="center"/>
    </xf>
    <xf numFmtId="1" fontId="28" fillId="0" borderId="0" xfId="0" applyNumberFormat="1" applyFont="1" applyAlignment="1">
      <alignment horizontal="left" vertical="center"/>
    </xf>
    <xf numFmtId="164" fontId="3" fillId="0" borderId="0" xfId="0" applyNumberFormat="1" applyFont="1" applyAlignment="1">
      <alignment horizontal="left" vertical="center"/>
    </xf>
    <xf numFmtId="4" fontId="29" fillId="3" borderId="2" xfId="1" applyNumberFormat="1" applyFont="1" applyFill="1" applyBorder="1" applyAlignment="1">
      <alignment vertical="center" wrapText="1"/>
    </xf>
    <xf numFmtId="164" fontId="28" fillId="0" borderId="0" xfId="0" applyNumberFormat="1" applyFont="1" applyAlignment="1">
      <alignment horizontal="left" vertical="center"/>
    </xf>
    <xf numFmtId="17" fontId="11" fillId="0" borderId="43" xfId="0" applyNumberFormat="1" applyFont="1" applyBorder="1" applyAlignment="1">
      <alignment horizontal="left" vertical="center"/>
    </xf>
    <xf numFmtId="0" fontId="11" fillId="4" borderId="13" xfId="0" applyFont="1" applyFill="1" applyBorder="1" applyAlignment="1">
      <alignment horizontal="left" vertical="center" wrapText="1"/>
    </xf>
    <xf numFmtId="1" fontId="4" fillId="0" borderId="0" xfId="0" applyNumberFormat="1" applyFont="1" applyAlignment="1">
      <alignment vertical="center"/>
    </xf>
    <xf numFmtId="0" fontId="11" fillId="6" borderId="13" xfId="0" applyFont="1" applyFill="1" applyBorder="1" applyAlignment="1">
      <alignment horizontal="left" vertical="center" wrapText="1"/>
    </xf>
    <xf numFmtId="0" fontId="11" fillId="6" borderId="19" xfId="0" applyFont="1" applyFill="1" applyBorder="1" applyAlignment="1">
      <alignment horizontal="left" vertical="center" wrapText="1"/>
    </xf>
    <xf numFmtId="0" fontId="18" fillId="0" borderId="9" xfId="0" applyFont="1" applyBorder="1" applyAlignment="1">
      <alignment vertical="center"/>
    </xf>
    <xf numFmtId="14" fontId="0" fillId="0" borderId="47" xfId="0" applyNumberFormat="1" applyBorder="1" applyAlignment="1">
      <alignment vertical="center" wrapText="1"/>
    </xf>
    <xf numFmtId="9" fontId="10" fillId="10" borderId="38" xfId="0" applyNumberFormat="1" applyFont="1" applyFill="1" applyBorder="1" applyAlignment="1">
      <alignment horizontal="center" vertical="center"/>
    </xf>
    <xf numFmtId="0" fontId="8" fillId="0" borderId="0" xfId="0" applyFont="1" applyBorder="1" applyAlignment="1">
      <alignment vertical="top" wrapText="1"/>
    </xf>
    <xf numFmtId="0" fontId="18" fillId="0" borderId="0" xfId="0" applyFont="1" applyBorder="1" applyAlignment="1">
      <alignment vertical="top"/>
    </xf>
    <xf numFmtId="0" fontId="4" fillId="0" borderId="0" xfId="0" applyFont="1" applyAlignment="1">
      <alignment vertical="center"/>
    </xf>
    <xf numFmtId="167" fontId="25" fillId="0" borderId="1" xfId="0" applyNumberFormat="1" applyFont="1" applyBorder="1" applyAlignment="1">
      <alignment horizontal="center" vertical="center"/>
    </xf>
    <xf numFmtId="9" fontId="0" fillId="0" borderId="0" xfId="0" applyNumberFormat="1" applyBorder="1" applyAlignment="1">
      <alignment vertical="center"/>
    </xf>
    <xf numFmtId="0" fontId="0" fillId="6" borderId="3" xfId="0" applyFill="1" applyBorder="1" applyAlignment="1">
      <alignment horizontal="center" vertical="center"/>
    </xf>
    <xf numFmtId="9" fontId="0" fillId="6" borderId="3" xfId="0" applyNumberFormat="1" applyFill="1" applyBorder="1" applyAlignment="1">
      <alignment horizontal="center" vertical="center"/>
    </xf>
    <xf numFmtId="9" fontId="0" fillId="6" borderId="25" xfId="0" applyNumberFormat="1" applyFill="1" applyBorder="1" applyAlignment="1">
      <alignment horizontal="center" vertical="center"/>
    </xf>
    <xf numFmtId="9" fontId="0" fillId="6" borderId="15" xfId="0" applyNumberFormat="1" applyFill="1" applyBorder="1" applyAlignment="1">
      <alignment horizontal="center" vertical="center"/>
    </xf>
    <xf numFmtId="9" fontId="10" fillId="7" borderId="27" xfId="0" applyNumberFormat="1" applyFont="1" applyFill="1" applyBorder="1" applyAlignment="1">
      <alignment horizontal="center" vertical="center"/>
    </xf>
    <xf numFmtId="9" fontId="10" fillId="10" borderId="27" xfId="0" applyNumberFormat="1" applyFont="1" applyFill="1" applyBorder="1" applyAlignment="1">
      <alignment horizontal="center" vertical="center"/>
    </xf>
    <xf numFmtId="9" fontId="10" fillId="10" borderId="32" xfId="0" applyNumberFormat="1" applyFont="1" applyFill="1" applyBorder="1" applyAlignment="1">
      <alignment horizontal="center" vertical="center"/>
    </xf>
    <xf numFmtId="9" fontId="10" fillId="10" borderId="28" xfId="0" applyNumberFormat="1" applyFont="1" applyFill="1" applyBorder="1" applyAlignment="1">
      <alignment horizontal="center" vertical="center"/>
    </xf>
    <xf numFmtId="9" fontId="10" fillId="10" borderId="29" xfId="0" applyNumberFormat="1" applyFont="1" applyFill="1" applyBorder="1" applyAlignment="1">
      <alignment horizontal="center" vertical="center"/>
    </xf>
    <xf numFmtId="0" fontId="0" fillId="4" borderId="3" xfId="0" applyFill="1" applyBorder="1" applyAlignment="1">
      <alignment horizontal="center" vertical="center"/>
    </xf>
    <xf numFmtId="9" fontId="0" fillId="4" borderId="3" xfId="0" applyNumberFormat="1" applyFill="1" applyBorder="1" applyAlignment="1">
      <alignment horizontal="center" vertical="center"/>
    </xf>
    <xf numFmtId="9" fontId="0" fillId="4" borderId="15" xfId="0" applyNumberFormat="1" applyFill="1" applyBorder="1" applyAlignment="1">
      <alignment horizontal="center" vertical="center"/>
    </xf>
    <xf numFmtId="9" fontId="0" fillId="4" borderId="6" xfId="0" applyNumberFormat="1" applyFill="1" applyBorder="1" applyAlignment="1">
      <alignment horizontal="center" vertical="center"/>
    </xf>
    <xf numFmtId="9" fontId="10" fillId="5" borderId="27" xfId="0" applyNumberFormat="1" applyFont="1" applyFill="1" applyBorder="1" applyAlignment="1">
      <alignment horizontal="center" vertical="center"/>
    </xf>
    <xf numFmtId="9" fontId="0" fillId="0" borderId="2" xfId="0" applyNumberFormat="1" applyBorder="1" applyAlignment="1">
      <alignment vertical="center"/>
    </xf>
    <xf numFmtId="168" fontId="13" fillId="4" borderId="6" xfId="0" applyNumberFormat="1" applyFont="1" applyFill="1" applyBorder="1" applyAlignment="1">
      <alignment horizontal="center" vertical="center"/>
    </xf>
    <xf numFmtId="168" fontId="13" fillId="4" borderId="7" xfId="0" applyNumberFormat="1" applyFont="1" applyFill="1" applyBorder="1" applyAlignment="1">
      <alignment horizontal="center" vertical="center"/>
    </xf>
    <xf numFmtId="168" fontId="13" fillId="4" borderId="8" xfId="0" applyNumberFormat="1" applyFont="1" applyFill="1" applyBorder="1" applyAlignment="1">
      <alignment horizontal="center" vertical="center"/>
    </xf>
    <xf numFmtId="168" fontId="13" fillId="6" borderId="45" xfId="0" applyNumberFormat="1" applyFont="1" applyFill="1" applyBorder="1" applyAlignment="1">
      <alignment horizontal="center" vertical="center"/>
    </xf>
    <xf numFmtId="168" fontId="13" fillId="6" borderId="7" xfId="0" applyNumberFormat="1" applyFont="1" applyFill="1" applyBorder="1" applyAlignment="1">
      <alignment horizontal="center" vertical="center"/>
    </xf>
    <xf numFmtId="168" fontId="13" fillId="6" borderId="8" xfId="0" applyNumberFormat="1" applyFont="1" applyFill="1" applyBorder="1" applyAlignment="1">
      <alignment horizontal="center" vertical="center"/>
    </xf>
    <xf numFmtId="168" fontId="3" fillId="0" borderId="4"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8" fontId="3" fillId="0" borderId="7" xfId="0" applyNumberFormat="1" applyFont="1" applyBorder="1" applyAlignment="1">
      <alignment horizontal="center" vertical="center" wrapText="1"/>
    </xf>
    <xf numFmtId="169" fontId="10" fillId="10" borderId="27" xfId="0" applyNumberFormat="1" applyFont="1" applyFill="1" applyBorder="1" applyAlignment="1">
      <alignment horizontal="center" vertical="center"/>
    </xf>
    <xf numFmtId="44" fontId="23" fillId="0" borderId="0" xfId="1" applyFont="1" applyAlignment="1">
      <alignment horizontal="left" vertical="center"/>
    </xf>
    <xf numFmtId="1" fontId="23" fillId="0" borderId="0" xfId="0" applyNumberFormat="1" applyFont="1" applyAlignment="1">
      <alignment vertical="center"/>
    </xf>
    <xf numFmtId="1" fontId="23" fillId="0" borderId="0" xfId="0" applyNumberFormat="1" applyFont="1" applyFill="1" applyAlignment="1">
      <alignment vertical="center"/>
    </xf>
    <xf numFmtId="0" fontId="4" fillId="0" borderId="0" xfId="0" applyFont="1" applyAlignment="1">
      <alignment horizontal="right" vertical="center"/>
    </xf>
    <xf numFmtId="44" fontId="25"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vertical="center" wrapText="1"/>
    </xf>
    <xf numFmtId="0" fontId="8" fillId="0" borderId="0" xfId="0" applyFont="1" applyBorder="1" applyAlignment="1">
      <alignment vertical="top" wrapText="1"/>
    </xf>
    <xf numFmtId="167" fontId="25" fillId="0" borderId="0" xfId="0" applyNumberFormat="1" applyFont="1" applyBorder="1" applyAlignment="1">
      <alignment horizontal="center" vertical="center"/>
    </xf>
    <xf numFmtId="17" fontId="10" fillId="0" borderId="33" xfId="0" applyNumberFormat="1" applyFont="1" applyBorder="1" applyAlignment="1">
      <alignment horizontal="left" vertical="center" wrapText="1"/>
    </xf>
    <xf numFmtId="0" fontId="18" fillId="0" borderId="0" xfId="0" applyFont="1" applyAlignment="1">
      <alignment vertical="center"/>
    </xf>
    <xf numFmtId="9" fontId="3" fillId="6" borderId="4" xfId="0" applyNumberFormat="1" applyFont="1" applyFill="1" applyBorder="1" applyAlignment="1">
      <alignment vertical="center" wrapText="1"/>
    </xf>
    <xf numFmtId="9" fontId="3" fillId="6" borderId="1" xfId="0" applyNumberFormat="1" applyFont="1" applyFill="1" applyBorder="1" applyAlignment="1">
      <alignment vertical="center" wrapText="1"/>
    </xf>
    <xf numFmtId="9" fontId="3" fillId="6" borderId="7" xfId="0" applyNumberFormat="1" applyFont="1" applyFill="1" applyBorder="1" applyAlignment="1">
      <alignment vertical="center" wrapText="1"/>
    </xf>
    <xf numFmtId="1" fontId="4" fillId="6" borderId="0" xfId="0" applyNumberFormat="1" applyFont="1" applyFill="1" applyAlignment="1">
      <alignment horizontal="left" vertical="center"/>
    </xf>
    <xf numFmtId="0" fontId="4" fillId="6" borderId="0" xfId="0" applyFont="1" applyFill="1" applyAlignment="1">
      <alignment horizontal="center" vertical="center"/>
    </xf>
    <xf numFmtId="1" fontId="4" fillId="6" borderId="0" xfId="0" applyNumberFormat="1" applyFont="1" applyFill="1" applyAlignment="1">
      <alignment vertical="center"/>
    </xf>
    <xf numFmtId="0" fontId="5" fillId="6" borderId="0" xfId="0" applyFont="1" applyFill="1" applyAlignment="1">
      <alignment vertical="center"/>
    </xf>
    <xf numFmtId="4" fontId="2" fillId="6" borderId="13" xfId="1" applyNumberFormat="1" applyFont="1" applyFill="1" applyBorder="1" applyAlignment="1">
      <alignment vertical="center" wrapText="1"/>
    </xf>
    <xf numFmtId="4" fontId="2" fillId="6" borderId="19" xfId="1" applyNumberFormat="1" applyFont="1" applyFill="1" applyBorder="1" applyAlignment="1">
      <alignment vertical="center" wrapText="1"/>
    </xf>
    <xf numFmtId="4" fontId="2" fillId="6" borderId="17" xfId="1" applyNumberFormat="1" applyFont="1" applyFill="1" applyBorder="1" applyAlignment="1">
      <alignment vertical="center" wrapText="1"/>
    </xf>
    <xf numFmtId="9" fontId="3" fillId="6" borderId="26" xfId="0" applyNumberFormat="1" applyFont="1" applyFill="1" applyBorder="1" applyAlignment="1">
      <alignment vertical="center" wrapText="1"/>
    </xf>
    <xf numFmtId="4" fontId="2" fillId="6" borderId="49" xfId="1" applyNumberFormat="1" applyFont="1" applyFill="1" applyBorder="1" applyAlignment="1">
      <alignment vertical="center" wrapText="1"/>
    </xf>
    <xf numFmtId="4" fontId="2" fillId="0" borderId="0" xfId="1" applyNumberFormat="1" applyFont="1" applyFill="1" applyBorder="1" applyAlignment="1">
      <alignment vertical="center" wrapText="1"/>
    </xf>
    <xf numFmtId="0" fontId="0" fillId="0" borderId="0" xfId="0" applyAlignment="1">
      <alignment vertical="center"/>
    </xf>
    <xf numFmtId="0" fontId="8" fillId="0" borderId="0" xfId="0" applyFont="1" applyBorder="1" applyAlignment="1">
      <alignment vertical="top" wrapText="1"/>
    </xf>
    <xf numFmtId="168" fontId="13" fillId="6" borderId="6" xfId="0" applyNumberFormat="1" applyFont="1" applyFill="1" applyBorder="1" applyAlignment="1">
      <alignment horizontal="center" vertical="center"/>
    </xf>
    <xf numFmtId="171" fontId="3" fillId="0" borderId="4" xfId="0" applyNumberFormat="1" applyFont="1" applyBorder="1" applyAlignment="1">
      <alignment horizontal="center" vertical="center" wrapText="1"/>
    </xf>
    <xf numFmtId="171" fontId="3" fillId="0" borderId="1" xfId="0" applyNumberFormat="1" applyFont="1" applyBorder="1" applyAlignment="1">
      <alignment horizontal="center" vertical="center" wrapText="1"/>
    </xf>
    <xf numFmtId="171" fontId="3" fillId="0" borderId="7" xfId="0" applyNumberFormat="1" applyFont="1" applyBorder="1" applyAlignment="1">
      <alignment horizontal="center" vertical="center" wrapText="1"/>
    </xf>
    <xf numFmtId="1" fontId="3" fillId="0" borderId="4" xfId="0" applyNumberFormat="1" applyFont="1" applyBorder="1" applyAlignment="1">
      <alignment vertical="center" wrapText="1"/>
    </xf>
    <xf numFmtId="1" fontId="3" fillId="0" borderId="1" xfId="0" applyNumberFormat="1" applyFont="1" applyBorder="1" applyAlignment="1">
      <alignment vertical="center" wrapText="1"/>
    </xf>
    <xf numFmtId="1" fontId="3" fillId="0" borderId="7" xfId="0" applyNumberFormat="1" applyFont="1" applyBorder="1" applyAlignment="1">
      <alignment vertical="center" wrapText="1"/>
    </xf>
    <xf numFmtId="4" fontId="38" fillId="0" borderId="4" xfId="1" applyNumberFormat="1" applyFont="1" applyBorder="1" applyAlignment="1">
      <alignment vertical="center" wrapText="1"/>
    </xf>
    <xf numFmtId="4" fontId="38" fillId="0" borderId="1" xfId="1" applyNumberFormat="1" applyFont="1" applyBorder="1" applyAlignment="1">
      <alignment vertical="center" wrapText="1"/>
    </xf>
    <xf numFmtId="4" fontId="38" fillId="0" borderId="7" xfId="1" applyNumberFormat="1" applyFont="1" applyBorder="1" applyAlignment="1">
      <alignment vertical="center" wrapText="1"/>
    </xf>
    <xf numFmtId="0" fontId="2" fillId="11" borderId="9"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57" xfId="0" applyFont="1" applyFill="1" applyBorder="1" applyAlignment="1">
      <alignment horizontal="center" vertical="center" wrapText="1"/>
    </xf>
    <xf numFmtId="1" fontId="41" fillId="0" borderId="0" xfId="0" applyNumberFormat="1" applyFont="1" applyAlignment="1">
      <alignment horizontal="left" vertical="center"/>
    </xf>
    <xf numFmtId="0" fontId="7" fillId="0" borderId="0" xfId="0" applyFont="1" applyAlignment="1">
      <alignment vertical="center" wrapText="1"/>
    </xf>
    <xf numFmtId="0" fontId="42" fillId="0" borderId="0" xfId="0" applyFont="1" applyAlignment="1">
      <alignment vertical="center"/>
    </xf>
    <xf numFmtId="10" fontId="2" fillId="9" borderId="7" xfId="0" applyNumberFormat="1" applyFont="1" applyFill="1" applyBorder="1" applyAlignment="1">
      <alignment horizontal="center" vertical="center" wrapText="1"/>
    </xf>
    <xf numFmtId="4" fontId="38" fillId="0" borderId="55" xfId="1" applyNumberFormat="1" applyFont="1" applyBorder="1" applyAlignment="1">
      <alignment vertical="center" wrapText="1"/>
    </xf>
    <xf numFmtId="0" fontId="3" fillId="0" borderId="61" xfId="0" applyFont="1" applyBorder="1" applyAlignment="1">
      <alignment vertical="center" wrapText="1"/>
    </xf>
    <xf numFmtId="1" fontId="4" fillId="8" borderId="0" xfId="0" applyNumberFormat="1" applyFont="1" applyFill="1" applyAlignment="1">
      <alignment horizontal="left" vertical="center"/>
    </xf>
    <xf numFmtId="164" fontId="5" fillId="8" borderId="0" xfId="0" applyNumberFormat="1" applyFont="1" applyFill="1" applyAlignment="1">
      <alignment horizontal="left" vertical="center"/>
    </xf>
    <xf numFmtId="0" fontId="5" fillId="8" borderId="0" xfId="0" applyFont="1" applyFill="1" applyAlignment="1">
      <alignment horizontal="left" vertical="center"/>
    </xf>
    <xf numFmtId="0" fontId="5" fillId="8" borderId="0" xfId="0" applyFont="1" applyFill="1" applyAlignment="1">
      <alignment horizontal="center" vertical="center"/>
    </xf>
    <xf numFmtId="1" fontId="4" fillId="9" borderId="0" xfId="0" applyNumberFormat="1" applyFont="1" applyFill="1" applyAlignment="1">
      <alignment horizontal="left" vertical="center"/>
    </xf>
    <xf numFmtId="164" fontId="5" fillId="9" borderId="0" xfId="0" applyNumberFormat="1" applyFont="1" applyFill="1" applyAlignment="1">
      <alignment horizontal="left" vertical="center"/>
    </xf>
    <xf numFmtId="0" fontId="5" fillId="9" borderId="0" xfId="0" applyFont="1" applyFill="1" applyAlignment="1">
      <alignment horizontal="left" vertical="center"/>
    </xf>
    <xf numFmtId="0" fontId="5" fillId="9" borderId="0" xfId="0" applyFont="1" applyFill="1" applyAlignment="1">
      <alignment horizontal="center" vertical="center"/>
    </xf>
    <xf numFmtId="44" fontId="5" fillId="9" borderId="0" xfId="1" applyFont="1" applyFill="1" applyAlignment="1">
      <alignment horizontal="left" vertical="center"/>
    </xf>
    <xf numFmtId="165" fontId="5" fillId="9" borderId="0" xfId="0" applyNumberFormat="1" applyFont="1" applyFill="1" applyAlignment="1">
      <alignment horizontal="left" vertical="center"/>
    </xf>
    <xf numFmtId="10" fontId="3" fillId="9" borderId="0" xfId="0" applyNumberFormat="1" applyFont="1" applyFill="1" applyAlignment="1">
      <alignment vertical="center" wrapText="1"/>
    </xf>
    <xf numFmtId="1" fontId="4" fillId="2" borderId="0" xfId="0" applyNumberFormat="1" applyFont="1" applyFill="1" applyAlignment="1">
      <alignment horizontal="left" vertical="center"/>
    </xf>
    <xf numFmtId="164" fontId="5" fillId="2" borderId="0" xfId="0" applyNumberFormat="1" applyFont="1" applyFill="1" applyAlignment="1">
      <alignment horizontal="left" vertical="center"/>
    </xf>
    <xf numFmtId="0" fontId="5" fillId="2" borderId="0" xfId="0" applyFont="1" applyFill="1" applyAlignment="1">
      <alignment horizontal="left" vertical="center"/>
    </xf>
    <xf numFmtId="10" fontId="2" fillId="13" borderId="4" xfId="0" applyNumberFormat="1" applyFont="1" applyFill="1" applyBorder="1" applyAlignment="1">
      <alignment horizontal="center" vertical="center" wrapText="1"/>
    </xf>
    <xf numFmtId="4" fontId="2" fillId="13" borderId="7" xfId="0" applyNumberFormat="1" applyFont="1" applyFill="1" applyBorder="1" applyAlignment="1">
      <alignment horizontal="center" vertical="center" wrapText="1"/>
    </xf>
    <xf numFmtId="4" fontId="2" fillId="13" borderId="7" xfId="1" applyNumberFormat="1" applyFont="1" applyFill="1" applyBorder="1" applyAlignment="1">
      <alignment horizontal="center" vertical="center" wrapText="1"/>
    </xf>
    <xf numFmtId="10" fontId="2" fillId="13" borderId="46" xfId="0" applyNumberFormat="1" applyFont="1" applyFill="1" applyBorder="1" applyAlignment="1">
      <alignment horizontal="center" vertical="center" wrapText="1"/>
    </xf>
    <xf numFmtId="1" fontId="4" fillId="13" borderId="0" xfId="0" applyNumberFormat="1" applyFont="1" applyFill="1" applyAlignment="1">
      <alignment horizontal="left" vertical="center"/>
    </xf>
    <xf numFmtId="164" fontId="5" fillId="13" borderId="0" xfId="0" applyNumberFormat="1" applyFont="1" applyFill="1" applyAlignment="1">
      <alignment horizontal="left" vertical="center"/>
    </xf>
    <xf numFmtId="0" fontId="5" fillId="13" borderId="0" xfId="0" applyFont="1" applyFill="1" applyAlignment="1">
      <alignment horizontal="left" vertical="center"/>
    </xf>
    <xf numFmtId="0" fontId="5" fillId="13" borderId="0" xfId="0" applyFont="1" applyFill="1" applyAlignment="1">
      <alignment horizontal="center" vertical="center"/>
    </xf>
    <xf numFmtId="44" fontId="5" fillId="13" borderId="0" xfId="1" applyFont="1" applyFill="1" applyAlignment="1">
      <alignment horizontal="left" vertical="center"/>
    </xf>
    <xf numFmtId="1" fontId="3" fillId="0" borderId="59" xfId="0" applyNumberFormat="1" applyFont="1" applyBorder="1" applyAlignment="1">
      <alignment horizontal="left" vertical="center" wrapText="1"/>
    </xf>
    <xf numFmtId="1" fontId="3" fillId="0" borderId="15" xfId="0" applyNumberFormat="1" applyFont="1" applyBorder="1" applyAlignment="1">
      <alignment horizontal="left" vertical="center" wrapText="1"/>
    </xf>
    <xf numFmtId="0" fontId="2" fillId="11" borderId="11"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2" fillId="9" borderId="10" xfId="0" applyFont="1" applyFill="1" applyBorder="1" applyAlignment="1">
      <alignment horizontal="left" vertical="center" wrapText="1"/>
    </xf>
    <xf numFmtId="0" fontId="2" fillId="9" borderId="57" xfId="0" applyFont="1" applyFill="1" applyBorder="1" applyAlignment="1">
      <alignment horizontal="left" vertical="center" wrapText="1"/>
    </xf>
    <xf numFmtId="0" fontId="2" fillId="9" borderId="9" xfId="0" applyFont="1" applyFill="1" applyBorder="1" applyAlignment="1">
      <alignment horizontal="center" vertical="center" wrapText="1"/>
    </xf>
    <xf numFmtId="0" fontId="2" fillId="9" borderId="56" xfId="0" applyFont="1" applyFill="1" applyBorder="1" applyAlignment="1">
      <alignment horizontal="center" vertical="center" wrapText="1"/>
    </xf>
    <xf numFmtId="1" fontId="2" fillId="11" borderId="9" xfId="0" applyNumberFormat="1" applyFont="1" applyFill="1" applyBorder="1" applyAlignment="1">
      <alignment horizontal="center" vertical="center" wrapText="1"/>
    </xf>
    <xf numFmtId="1" fontId="2" fillId="11" borderId="56" xfId="0" applyNumberFormat="1" applyFont="1" applyFill="1" applyBorder="1" applyAlignment="1">
      <alignment horizontal="center" vertical="center" wrapText="1"/>
    </xf>
    <xf numFmtId="1" fontId="2" fillId="11" borderId="10" xfId="0" applyNumberFormat="1" applyFont="1" applyFill="1" applyBorder="1" applyAlignment="1">
      <alignment horizontal="center" vertical="center" wrapText="1"/>
    </xf>
    <xf numFmtId="1" fontId="2" fillId="11" borderId="57" xfId="0" applyNumberFormat="1" applyFont="1" applyFill="1" applyBorder="1" applyAlignment="1">
      <alignment horizontal="center" vertical="center" wrapText="1"/>
    </xf>
    <xf numFmtId="1" fontId="2" fillId="11" borderId="33" xfId="0" applyNumberFormat="1" applyFont="1" applyFill="1" applyBorder="1" applyAlignment="1">
      <alignment horizontal="center" vertical="center" wrapText="1"/>
    </xf>
    <xf numFmtId="1" fontId="2" fillId="11" borderId="37" xfId="0" applyNumberFormat="1" applyFont="1" applyFill="1" applyBorder="1" applyAlignment="1">
      <alignment horizontal="center" vertical="center" wrapText="1"/>
    </xf>
    <xf numFmtId="4" fontId="2" fillId="11" borderId="60" xfId="1" applyNumberFormat="1" applyFont="1" applyFill="1" applyBorder="1" applyAlignment="1">
      <alignment horizontal="center" vertical="center" wrapText="1"/>
    </xf>
    <xf numFmtId="4" fontId="2" fillId="11" borderId="61" xfId="1" applyNumberFormat="1"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0" borderId="0" xfId="0" applyFont="1" applyAlignment="1">
      <alignment vertical="center" wrapText="1"/>
    </xf>
    <xf numFmtId="0" fontId="19" fillId="0" borderId="0" xfId="0" applyFont="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165" fontId="2" fillId="8" borderId="4" xfId="0" applyNumberFormat="1" applyFont="1" applyFill="1" applyBorder="1" applyAlignment="1">
      <alignment horizontal="center" vertical="center" wrapText="1"/>
    </xf>
    <xf numFmtId="165" fontId="2" fillId="8" borderId="46" xfId="0" applyNumberFormat="1" applyFont="1" applyFill="1" applyBorder="1" applyAlignment="1">
      <alignment horizontal="center" vertical="center" wrapText="1"/>
    </xf>
    <xf numFmtId="4" fontId="2" fillId="8" borderId="13" xfId="1" applyNumberFormat="1" applyFont="1" applyFill="1" applyBorder="1" applyAlignment="1">
      <alignment horizontal="center" vertical="center" wrapText="1"/>
    </xf>
    <xf numFmtId="4" fontId="2" fillId="8" borderId="50" xfId="1"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46" xfId="0" applyFont="1" applyFill="1" applyBorder="1" applyAlignment="1">
      <alignment horizontal="center" vertical="center" wrapText="1"/>
    </xf>
    <xf numFmtId="44" fontId="2" fillId="8" borderId="4" xfId="1" applyFont="1" applyFill="1" applyBorder="1" applyAlignment="1">
      <alignment horizontal="center" vertical="center" wrapText="1"/>
    </xf>
    <xf numFmtId="44" fontId="2" fillId="8" borderId="46" xfId="1" applyFont="1" applyFill="1" applyBorder="1" applyAlignment="1">
      <alignment horizontal="center" vertical="center" wrapText="1"/>
    </xf>
    <xf numFmtId="4" fontId="2" fillId="9" borderId="60" xfId="1" applyNumberFormat="1" applyFont="1" applyFill="1" applyBorder="1" applyAlignment="1">
      <alignment horizontal="center" vertical="center" wrapText="1"/>
    </xf>
    <xf numFmtId="4" fontId="2" fillId="9" borderId="61" xfId="1" applyNumberFormat="1"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4" fontId="2" fillId="2" borderId="60" xfId="1" applyNumberFormat="1" applyFont="1" applyFill="1" applyBorder="1" applyAlignment="1">
      <alignment horizontal="center" vertical="center" wrapText="1"/>
    </xf>
    <xf numFmtId="4" fontId="2" fillId="2" borderId="61" xfId="1"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 fontId="2" fillId="9" borderId="59" xfId="0" applyNumberFormat="1" applyFont="1" applyFill="1" applyBorder="1" applyAlignment="1">
      <alignment horizontal="center" vertical="center" wrapText="1"/>
    </xf>
    <xf numFmtId="164" fontId="2" fillId="9" borderId="54" xfId="0" applyNumberFormat="1" applyFont="1" applyFill="1" applyBorder="1" applyAlignment="1">
      <alignment horizontal="center" vertical="center" wrapText="1"/>
    </xf>
    <xf numFmtId="164" fontId="2" fillId="9" borderId="55" xfId="0" applyNumberFormat="1" applyFont="1" applyFill="1" applyBorder="1" applyAlignment="1">
      <alignment horizontal="center" vertical="center" wrapText="1"/>
    </xf>
    <xf numFmtId="0" fontId="2" fillId="9" borderId="54" xfId="0" applyFont="1" applyFill="1" applyBorder="1" applyAlignment="1">
      <alignment horizontal="center" vertical="center" wrapText="1"/>
    </xf>
    <xf numFmtId="0" fontId="2" fillId="9" borderId="55" xfId="0" applyFont="1" applyFill="1" applyBorder="1" applyAlignment="1">
      <alignment horizontal="center" vertical="center" wrapText="1"/>
    </xf>
    <xf numFmtId="1" fontId="2" fillId="8" borderId="3" xfId="0" applyNumberFormat="1" applyFont="1" applyFill="1" applyBorder="1" applyAlignment="1">
      <alignment horizontal="center" vertical="center" wrapText="1"/>
    </xf>
    <xf numFmtId="1" fontId="2" fillId="8" borderId="45" xfId="0" applyNumberFormat="1" applyFont="1" applyFill="1" applyBorder="1" applyAlignment="1">
      <alignment horizontal="center" vertical="center" wrapText="1"/>
    </xf>
    <xf numFmtId="164" fontId="2" fillId="8" borderId="4" xfId="0" applyNumberFormat="1" applyFont="1" applyFill="1" applyBorder="1" applyAlignment="1">
      <alignment horizontal="center" vertical="center" wrapText="1"/>
    </xf>
    <xf numFmtId="164" fontId="2" fillId="8" borderId="46" xfId="0" applyNumberFormat="1" applyFont="1" applyFill="1" applyBorder="1" applyAlignment="1">
      <alignment horizontal="center" vertical="center" wrapText="1"/>
    </xf>
    <xf numFmtId="1" fontId="2" fillId="2" borderId="58" xfId="0" applyNumberFormat="1" applyFont="1" applyFill="1" applyBorder="1" applyAlignment="1">
      <alignment horizontal="center" vertical="center" wrapText="1"/>
    </xf>
    <xf numFmtId="1" fontId="2" fillId="2" borderId="59" xfId="0" applyNumberFormat="1" applyFont="1" applyFill="1" applyBorder="1" applyAlignment="1">
      <alignment horizontal="center" vertical="center" wrapText="1"/>
    </xf>
    <xf numFmtId="164" fontId="2" fillId="2" borderId="54" xfId="0" applyNumberFormat="1" applyFont="1" applyFill="1" applyBorder="1" applyAlignment="1">
      <alignment horizontal="center" vertical="center" wrapText="1"/>
    </xf>
    <xf numFmtId="164" fontId="2" fillId="2" borderId="55" xfId="0" applyNumberFormat="1"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0" fillId="0" borderId="55" xfId="0" applyBorder="1" applyAlignment="1">
      <alignment horizontal="center" vertical="center" wrapText="1"/>
    </xf>
    <xf numFmtId="0" fontId="3" fillId="0" borderId="19" xfId="0" applyFont="1" applyBorder="1" applyAlignment="1">
      <alignment horizontal="left" vertical="center" wrapText="1"/>
    </xf>
    <xf numFmtId="0" fontId="0" fillId="0" borderId="23" xfId="0" applyBorder="1" applyAlignment="1">
      <alignment vertical="center" wrapText="1"/>
    </xf>
    <xf numFmtId="0" fontId="2" fillId="2"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6"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57" xfId="0" applyBorder="1" applyAlignment="1">
      <alignment horizontal="center" vertical="center" wrapText="1"/>
    </xf>
    <xf numFmtId="0" fontId="3" fillId="0" borderId="13" xfId="0" applyFont="1" applyBorder="1" applyAlignment="1">
      <alignment horizontal="left" vertical="center" wrapText="1"/>
    </xf>
    <xf numFmtId="0" fontId="0" fillId="0" borderId="22" xfId="0" applyBorder="1" applyAlignment="1">
      <alignment vertical="center" wrapText="1"/>
    </xf>
    <xf numFmtId="4" fontId="2" fillId="13" borderId="60" xfId="1" applyNumberFormat="1" applyFont="1" applyFill="1" applyBorder="1" applyAlignment="1">
      <alignment horizontal="center" vertical="center" wrapText="1"/>
    </xf>
    <xf numFmtId="4" fontId="2" fillId="13" borderId="61" xfId="1" applyNumberFormat="1" applyFont="1" applyFill="1" applyBorder="1" applyAlignment="1">
      <alignment horizontal="center" vertical="center" wrapText="1"/>
    </xf>
    <xf numFmtId="1" fontId="2" fillId="13" borderId="58" xfId="0" applyNumberFormat="1" applyFont="1" applyFill="1" applyBorder="1" applyAlignment="1">
      <alignment horizontal="center" vertical="center" wrapText="1"/>
    </xf>
    <xf numFmtId="1" fontId="2" fillId="13" borderId="59" xfId="0" applyNumberFormat="1" applyFont="1" applyFill="1" applyBorder="1" applyAlignment="1">
      <alignment horizontal="center" vertical="center" wrapText="1"/>
    </xf>
    <xf numFmtId="164" fontId="2" fillId="13" borderId="54" xfId="0" applyNumberFormat="1" applyFont="1" applyFill="1" applyBorder="1" applyAlignment="1">
      <alignment horizontal="center" vertical="center" wrapText="1"/>
    </xf>
    <xf numFmtId="164" fontId="2" fillId="13" borderId="55" xfId="0" applyNumberFormat="1" applyFont="1" applyFill="1" applyBorder="1" applyAlignment="1">
      <alignment horizontal="center" vertical="center" wrapText="1"/>
    </xf>
    <xf numFmtId="0" fontId="2" fillId="13" borderId="54" xfId="0" applyFont="1" applyFill="1" applyBorder="1" applyAlignment="1">
      <alignment horizontal="center" vertical="center" wrapText="1"/>
    </xf>
    <xf numFmtId="0" fontId="2" fillId="13" borderId="55" xfId="0" applyFont="1" applyFill="1" applyBorder="1" applyAlignment="1">
      <alignment horizontal="center" vertical="center" wrapText="1"/>
    </xf>
    <xf numFmtId="4" fontId="2" fillId="13" borderId="13" xfId="0" applyNumberFormat="1" applyFont="1" applyFill="1" applyBorder="1" applyAlignment="1">
      <alignment horizontal="center" vertical="center" wrapText="1"/>
    </xf>
    <xf numFmtId="4" fontId="2" fillId="13" borderId="14" xfId="0" applyNumberFormat="1" applyFont="1" applyFill="1" applyBorder="1" applyAlignment="1">
      <alignment horizontal="center" vertical="center" wrapText="1"/>
    </xf>
    <xf numFmtId="0" fontId="2" fillId="13" borderId="11" xfId="0" applyFont="1" applyFill="1" applyBorder="1" applyAlignment="1">
      <alignment horizontal="center" vertical="center" wrapText="1"/>
    </xf>
    <xf numFmtId="0" fontId="0" fillId="13" borderId="9" xfId="0" applyFill="1" applyBorder="1" applyAlignment="1">
      <alignment horizontal="center" vertical="center" wrapText="1"/>
    </xf>
    <xf numFmtId="0" fontId="0" fillId="13" borderId="56" xfId="0" applyFill="1" applyBorder="1" applyAlignment="1">
      <alignment horizontal="center" vertical="center" wrapText="1"/>
    </xf>
    <xf numFmtId="0" fontId="0" fillId="13" borderId="12" xfId="0" applyFill="1" applyBorder="1" applyAlignment="1">
      <alignment horizontal="center" vertical="center" wrapText="1"/>
    </xf>
    <xf numFmtId="0" fontId="0" fillId="13" borderId="10" xfId="0" applyFill="1" applyBorder="1" applyAlignment="1">
      <alignment horizontal="center" vertical="center" wrapText="1"/>
    </xf>
    <xf numFmtId="0" fontId="0" fillId="13" borderId="57" xfId="0" applyFill="1" applyBorder="1" applyAlignment="1">
      <alignment horizontal="center" vertical="center" wrapText="1"/>
    </xf>
    <xf numFmtId="0" fontId="3" fillId="0" borderId="17" xfId="0" applyFont="1" applyBorder="1" applyAlignment="1">
      <alignment horizontal="left" vertical="center" wrapText="1"/>
    </xf>
    <xf numFmtId="0" fontId="0" fillId="0" borderId="24" xfId="0" applyBorder="1" applyAlignment="1">
      <alignment vertical="center" wrapText="1"/>
    </xf>
    <xf numFmtId="4" fontId="2" fillId="2" borderId="13" xfId="0" applyNumberFormat="1" applyFont="1" applyFill="1" applyBorder="1" applyAlignment="1">
      <alignment horizontal="center" vertical="center" wrapText="1"/>
    </xf>
    <xf numFmtId="4" fontId="2" fillId="2" borderId="14" xfId="0" applyNumberFormat="1"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2" fillId="11" borderId="57" xfId="0" applyFont="1" applyFill="1" applyBorder="1" applyAlignment="1">
      <alignment horizontal="center" vertical="center" wrapText="1"/>
    </xf>
    <xf numFmtId="17" fontId="10" fillId="10" borderId="30" xfId="0" applyNumberFormat="1" applyFont="1" applyFill="1" applyBorder="1" applyAlignment="1">
      <alignment horizontal="center" vertical="center" wrapText="1"/>
    </xf>
    <xf numFmtId="17" fontId="10" fillId="10" borderId="31" xfId="0" applyNumberFormat="1" applyFont="1" applyFill="1" applyBorder="1" applyAlignment="1">
      <alignment horizontal="center" vertical="center" wrapText="1"/>
    </xf>
    <xf numFmtId="0" fontId="10" fillId="5" borderId="30"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32" xfId="0" applyFont="1" applyFill="1" applyBorder="1" applyAlignment="1">
      <alignment horizontal="center" vertical="center"/>
    </xf>
    <xf numFmtId="0" fontId="9" fillId="0" borderId="27" xfId="0" applyFont="1" applyBorder="1" applyAlignment="1">
      <alignment horizontal="right" vertical="center" wrapText="1"/>
    </xf>
    <xf numFmtId="0" fontId="9" fillId="0" borderId="44" xfId="0" applyFont="1" applyBorder="1" applyAlignment="1">
      <alignment horizontal="right" vertical="center"/>
    </xf>
    <xf numFmtId="17" fontId="10" fillId="5" borderId="30" xfId="0" applyNumberFormat="1" applyFont="1" applyFill="1" applyBorder="1" applyAlignment="1">
      <alignment horizontal="center" vertical="center" wrapText="1"/>
    </xf>
    <xf numFmtId="17" fontId="10" fillId="5" borderId="31" xfId="0" applyNumberFormat="1" applyFont="1" applyFill="1" applyBorder="1" applyAlignment="1">
      <alignment horizontal="center" vertical="center" wrapText="1"/>
    </xf>
    <xf numFmtId="17" fontId="10" fillId="10" borderId="63" xfId="0" applyNumberFormat="1" applyFont="1" applyFill="1" applyBorder="1" applyAlignment="1">
      <alignment horizontal="left" vertical="center" wrapText="1"/>
    </xf>
    <xf numFmtId="17" fontId="10" fillId="10" borderId="24" xfId="0" applyNumberFormat="1" applyFont="1" applyFill="1" applyBorder="1" applyAlignment="1">
      <alignment horizontal="left" vertical="center"/>
    </xf>
    <xf numFmtId="17" fontId="10" fillId="7" borderId="30" xfId="0" applyNumberFormat="1" applyFont="1" applyFill="1" applyBorder="1" applyAlignment="1">
      <alignment horizontal="center" vertical="center" wrapText="1"/>
    </xf>
    <xf numFmtId="17" fontId="10" fillId="7" borderId="31" xfId="0" applyNumberFormat="1" applyFont="1" applyFill="1" applyBorder="1" applyAlignment="1">
      <alignment horizontal="center" vertical="center" wrapText="1"/>
    </xf>
    <xf numFmtId="0" fontId="10" fillId="7" borderId="30" xfId="0" applyFont="1" applyFill="1" applyBorder="1" applyAlignment="1">
      <alignment horizontal="center" vertical="center"/>
    </xf>
    <xf numFmtId="0" fontId="10" fillId="7" borderId="31" xfId="0" applyFont="1" applyFill="1" applyBorder="1" applyAlignment="1">
      <alignment horizontal="center" vertical="center"/>
    </xf>
    <xf numFmtId="0" fontId="10" fillId="7" borderId="32" xfId="0" applyFont="1" applyFill="1" applyBorder="1" applyAlignment="1">
      <alignment horizontal="center" vertical="center"/>
    </xf>
    <xf numFmtId="0" fontId="10" fillId="6" borderId="3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10" fillId="0" borderId="62"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3" fillId="0" borderId="0" xfId="0" applyFont="1" applyAlignment="1">
      <alignment horizontal="center" vertical="center"/>
    </xf>
    <xf numFmtId="0" fontId="8" fillId="0" borderId="0" xfId="0" applyFont="1" applyBorder="1" applyAlignment="1">
      <alignment vertical="top" wrapText="1"/>
    </xf>
    <xf numFmtId="0" fontId="0" fillId="0" borderId="0" xfId="0" applyAlignment="1">
      <alignment vertical="top" wrapText="1"/>
    </xf>
    <xf numFmtId="0" fontId="37" fillId="0" borderId="49" xfId="2" applyBorder="1" applyAlignment="1">
      <alignment horizontal="center" vertical="center" wrapText="1"/>
    </xf>
    <xf numFmtId="0" fontId="37" fillId="0" borderId="43" xfId="2" applyBorder="1" applyAlignment="1">
      <alignment horizontal="center" vertical="center" wrapText="1"/>
    </xf>
    <xf numFmtId="0" fontId="37" fillId="0" borderId="47" xfId="2" applyBorder="1" applyAlignment="1">
      <alignment horizontal="center" vertical="center" wrapText="1"/>
    </xf>
    <xf numFmtId="0" fontId="32" fillId="0" borderId="50" xfId="0" applyFont="1" applyBorder="1" applyAlignment="1">
      <alignment horizontal="left" wrapText="1"/>
    </xf>
    <xf numFmtId="0" fontId="32" fillId="0" borderId="64" xfId="0" applyFont="1" applyBorder="1" applyAlignment="1">
      <alignment horizontal="left" wrapText="1"/>
    </xf>
    <xf numFmtId="0" fontId="32" fillId="0" borderId="48" xfId="0" applyFont="1" applyBorder="1" applyAlignment="1">
      <alignment horizontal="left" wrapText="1"/>
    </xf>
    <xf numFmtId="0" fontId="32" fillId="0" borderId="65" xfId="0" applyFont="1" applyBorder="1" applyAlignment="1">
      <alignment horizontal="left" wrapText="1"/>
    </xf>
    <xf numFmtId="0" fontId="32" fillId="0" borderId="0" xfId="0" applyFont="1" applyBorder="1" applyAlignment="1">
      <alignment horizontal="left" wrapText="1"/>
    </xf>
    <xf numFmtId="0" fontId="32" fillId="0" borderId="66" xfId="0" applyFont="1" applyBorder="1" applyAlignment="1">
      <alignment horizontal="left" wrapText="1"/>
    </xf>
    <xf numFmtId="173" fontId="28" fillId="0" borderId="0" xfId="0" applyNumberFormat="1" applyFont="1" applyAlignment="1">
      <alignment horizontal="left" vertical="center" wrapText="1"/>
    </xf>
    <xf numFmtId="0" fontId="2" fillId="11" borderId="65"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9" xfId="0" applyFont="1" applyFill="1" applyBorder="1" applyAlignment="1">
      <alignment horizontal="center" vertical="center" wrapText="1"/>
    </xf>
    <xf numFmtId="0" fontId="2" fillId="11" borderId="43" xfId="0" applyFont="1" applyFill="1" applyBorder="1" applyAlignment="1">
      <alignment horizontal="center" vertical="center" wrapText="1"/>
    </xf>
    <xf numFmtId="1" fontId="2" fillId="11" borderId="43" xfId="0" applyNumberFormat="1" applyFont="1" applyFill="1" applyBorder="1" applyAlignment="1">
      <alignment horizontal="center" vertical="center" wrapText="1"/>
    </xf>
    <xf numFmtId="1" fontId="2" fillId="11" borderId="47" xfId="0" applyNumberFormat="1" applyFont="1" applyFill="1" applyBorder="1" applyAlignment="1">
      <alignment horizontal="center" vertical="center" wrapText="1"/>
    </xf>
    <xf numFmtId="1" fontId="3" fillId="4" borderId="52" xfId="0" applyNumberFormat="1" applyFont="1" applyFill="1" applyBorder="1" applyAlignment="1">
      <alignment horizontal="left" vertical="center" wrapText="1"/>
    </xf>
    <xf numFmtId="1" fontId="3" fillId="4" borderId="43" xfId="0" applyNumberFormat="1" applyFont="1" applyFill="1" applyBorder="1" applyAlignment="1">
      <alignment horizontal="left" vertical="center" wrapText="1"/>
    </xf>
    <xf numFmtId="1" fontId="3" fillId="4" borderId="47" xfId="0" applyNumberFormat="1" applyFont="1" applyFill="1" applyBorder="1" applyAlignment="1">
      <alignment horizontal="left" vertical="center" wrapText="1"/>
    </xf>
    <xf numFmtId="4" fontId="3" fillId="4" borderId="13" xfId="1" applyNumberFormat="1" applyFont="1" applyFill="1" applyBorder="1" applyAlignment="1">
      <alignment horizontal="right" vertical="center" wrapText="1"/>
    </xf>
    <xf numFmtId="4" fontId="3" fillId="4" borderId="22" xfId="1" applyNumberFormat="1" applyFont="1" applyFill="1" applyBorder="1" applyAlignment="1">
      <alignment horizontal="right" vertical="center" wrapText="1"/>
    </xf>
    <xf numFmtId="4" fontId="3" fillId="4" borderId="14" xfId="1" applyNumberFormat="1" applyFont="1" applyFill="1" applyBorder="1" applyAlignment="1">
      <alignment horizontal="right" vertical="center" wrapText="1"/>
    </xf>
    <xf numFmtId="0" fontId="2" fillId="11" borderId="47" xfId="0" applyFont="1" applyFill="1" applyBorder="1" applyAlignment="1">
      <alignment horizontal="center" vertical="center" wrapText="1"/>
    </xf>
    <xf numFmtId="0" fontId="2" fillId="11" borderId="66" xfId="0" applyFont="1" applyFill="1" applyBorder="1" applyAlignment="1">
      <alignment horizontal="center" vertical="center" wrapText="1"/>
    </xf>
    <xf numFmtId="4" fontId="2" fillId="11" borderId="67" xfId="1" applyNumberFormat="1" applyFont="1" applyFill="1" applyBorder="1" applyAlignment="1">
      <alignment horizontal="center" vertical="center" wrapText="1"/>
    </xf>
    <xf numFmtId="4" fontId="2" fillId="11" borderId="68" xfId="1" applyNumberFormat="1" applyFont="1" applyFill="1" applyBorder="1" applyAlignment="1">
      <alignment horizontal="center" vertical="center" wrapText="1"/>
    </xf>
    <xf numFmtId="4" fontId="2" fillId="3" borderId="45" xfId="1" applyNumberFormat="1" applyFont="1" applyFill="1" applyBorder="1" applyAlignment="1">
      <alignment horizontal="center" vertical="center" wrapText="1"/>
    </xf>
    <xf numFmtId="4" fontId="2" fillId="3" borderId="25" xfId="1" applyNumberFormat="1" applyFont="1" applyFill="1" applyBorder="1" applyAlignment="1">
      <alignment horizontal="center" vertical="center" wrapText="1"/>
    </xf>
    <xf numFmtId="4" fontId="7" fillId="0" borderId="46" xfId="1" applyNumberFormat="1" applyFont="1" applyFill="1" applyBorder="1" applyAlignment="1">
      <alignment horizontal="center" vertical="center" wrapText="1"/>
    </xf>
    <xf numFmtId="0" fontId="7" fillId="0" borderId="51" xfId="0"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4" fontId="7" fillId="0" borderId="46" xfId="1" applyNumberFormat="1" applyFont="1" applyFill="1" applyBorder="1" applyAlignment="1">
      <alignment horizontal="center" vertical="center" wrapText="1"/>
    </xf>
    <xf numFmtId="0" fontId="7" fillId="0" borderId="51" xfId="0" applyFont="1" applyFill="1" applyBorder="1" applyAlignment="1">
      <alignment horizontal="center" vertical="center" wrapText="1"/>
    </xf>
    <xf numFmtId="4" fontId="7" fillId="0" borderId="26" xfId="1" applyNumberFormat="1" applyFont="1" applyFill="1" applyBorder="1" applyAlignment="1">
      <alignment horizontal="center" vertical="center" wrapText="1"/>
    </xf>
    <xf numFmtId="0" fontId="7" fillId="0" borderId="68" xfId="0"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20"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1" fontId="28" fillId="0" borderId="0" xfId="0" applyNumberFormat="1" applyFont="1" applyAlignment="1">
      <alignment horizontal="left" vertical="center" wrapText="1"/>
    </xf>
    <xf numFmtId="1" fontId="29" fillId="14" borderId="0" xfId="0" applyNumberFormat="1" applyFont="1" applyFill="1" applyAlignment="1">
      <alignment horizontal="left" vertical="center"/>
    </xf>
    <xf numFmtId="164" fontId="8" fillId="14" borderId="0" xfId="0" applyNumberFormat="1" applyFont="1" applyFill="1" applyAlignment="1">
      <alignment horizontal="center" vertical="center" wrapText="1"/>
    </xf>
    <xf numFmtId="0" fontId="8" fillId="14" borderId="0" xfId="0" applyFont="1" applyFill="1" applyAlignment="1">
      <alignment vertical="center" wrapText="1"/>
    </xf>
    <xf numFmtId="0" fontId="8" fillId="14" borderId="0" xfId="0" applyFont="1" applyFill="1" applyAlignment="1">
      <alignment horizontal="center" vertical="center" wrapText="1"/>
    </xf>
    <xf numFmtId="44" fontId="8" fillId="14" borderId="0" xfId="1" applyFont="1" applyFill="1" applyAlignment="1">
      <alignment vertical="center" wrapText="1"/>
    </xf>
    <xf numFmtId="165" fontId="8" fillId="14" borderId="0" xfId="0" applyNumberFormat="1" applyFont="1" applyFill="1" applyAlignment="1">
      <alignment vertical="center" wrapText="1"/>
    </xf>
    <xf numFmtId="10" fontId="8" fillId="14" borderId="0" xfId="0" applyNumberFormat="1" applyFont="1" applyFill="1" applyAlignment="1">
      <alignment vertical="center" wrapText="1"/>
    </xf>
    <xf numFmtId="44" fontId="5" fillId="8" borderId="0" xfId="1" applyFont="1" applyFill="1" applyAlignment="1">
      <alignment horizontal="left" vertical="center"/>
    </xf>
    <xf numFmtId="165" fontId="5" fillId="8" borderId="0" xfId="0" applyNumberFormat="1" applyFont="1" applyFill="1" applyAlignment="1">
      <alignment horizontal="left" vertical="center"/>
    </xf>
    <xf numFmtId="10" fontId="5" fillId="8" borderId="0" xfId="0" applyNumberFormat="1" applyFont="1" applyFill="1" applyAlignment="1">
      <alignment horizontal="left" vertical="center"/>
    </xf>
    <xf numFmtId="4" fontId="5" fillId="8" borderId="0" xfId="1" applyNumberFormat="1" applyFont="1" applyFill="1" applyAlignment="1">
      <alignment horizontal="left" vertical="center"/>
    </xf>
    <xf numFmtId="0" fontId="3" fillId="8" borderId="0" xfId="0" applyFont="1" applyFill="1" applyAlignment="1">
      <alignment vertical="center"/>
    </xf>
    <xf numFmtId="10" fontId="5" fillId="9" borderId="0" xfId="0" applyNumberFormat="1" applyFont="1" applyFill="1" applyAlignment="1">
      <alignment horizontal="left" vertical="center"/>
    </xf>
    <xf numFmtId="4" fontId="5" fillId="9" borderId="0" xfId="1" applyNumberFormat="1" applyFont="1" applyFill="1" applyAlignment="1">
      <alignment horizontal="left" vertical="center"/>
    </xf>
    <xf numFmtId="0" fontId="5" fillId="2" borderId="0" xfId="0" applyFont="1" applyFill="1" applyAlignment="1">
      <alignment horizontal="center" vertical="center"/>
    </xf>
    <xf numFmtId="44" fontId="5" fillId="2" borderId="0" xfId="1" applyFont="1" applyFill="1" applyAlignment="1">
      <alignment horizontal="left" vertical="center"/>
    </xf>
    <xf numFmtId="4" fontId="5" fillId="2" borderId="0" xfId="0" applyNumberFormat="1" applyFont="1" applyFill="1" applyAlignment="1">
      <alignment horizontal="center" vertical="center"/>
    </xf>
    <xf numFmtId="4" fontId="5" fillId="2" borderId="0" xfId="0" applyNumberFormat="1" applyFont="1" applyFill="1" applyAlignment="1">
      <alignment horizontal="left" vertical="center"/>
    </xf>
    <xf numFmtId="10" fontId="5" fillId="2" borderId="0" xfId="0" applyNumberFormat="1" applyFont="1" applyFill="1" applyAlignment="1">
      <alignment horizontal="left" vertical="center"/>
    </xf>
    <xf numFmtId="4" fontId="5" fillId="2" borderId="0" xfId="1" applyNumberFormat="1" applyFont="1" applyFill="1" applyAlignment="1">
      <alignment horizontal="left" vertical="center"/>
    </xf>
    <xf numFmtId="4" fontId="5" fillId="13" borderId="0" xfId="0" applyNumberFormat="1" applyFont="1" applyFill="1" applyAlignment="1">
      <alignment horizontal="center" vertical="center"/>
    </xf>
    <xf numFmtId="4" fontId="5" fillId="13" borderId="0" xfId="0" applyNumberFormat="1" applyFont="1" applyFill="1" applyAlignment="1">
      <alignment horizontal="left" vertical="center"/>
    </xf>
    <xf numFmtId="10" fontId="5" fillId="13" borderId="0" xfId="0" applyNumberFormat="1" applyFont="1" applyFill="1" applyAlignment="1">
      <alignment horizontal="left" vertical="center"/>
    </xf>
    <xf numFmtId="4" fontId="5" fillId="13" borderId="0" xfId="1" applyNumberFormat="1" applyFont="1" applyFill="1" applyAlignment="1">
      <alignment horizontal="left" vertical="center"/>
    </xf>
    <xf numFmtId="0" fontId="42" fillId="0" borderId="0" xfId="0" applyFont="1" applyBorder="1" applyAlignment="1">
      <alignment vertical="center"/>
    </xf>
    <xf numFmtId="170" fontId="0" fillId="6" borderId="49" xfId="0" applyNumberFormat="1" applyFill="1" applyBorder="1" applyAlignment="1">
      <alignment vertical="center"/>
    </xf>
    <xf numFmtId="170" fontId="0" fillId="6" borderId="7" xfId="0" applyNumberFormat="1" applyFill="1" applyBorder="1" applyAlignment="1">
      <alignment vertical="center"/>
    </xf>
    <xf numFmtId="0" fontId="39" fillId="0" borderId="0" xfId="0" applyFont="1" applyAlignment="1">
      <alignment horizontal="left" vertical="center"/>
    </xf>
    <xf numFmtId="3" fontId="3" fillId="6" borderId="1" xfId="0" applyNumberFormat="1" applyFont="1" applyFill="1" applyBorder="1" applyAlignment="1">
      <alignment horizontal="center" vertical="center" wrapText="1"/>
    </xf>
    <xf numFmtId="3" fontId="3" fillId="6" borderId="55" xfId="0" applyNumberFormat="1" applyFont="1" applyFill="1" applyBorder="1" applyAlignment="1">
      <alignment horizontal="center" vertical="center" wrapText="1"/>
    </xf>
    <xf numFmtId="0" fontId="3" fillId="9" borderId="46" xfId="0" applyFont="1" applyFill="1" applyBorder="1" applyAlignment="1">
      <alignment vertical="center" wrapText="1"/>
    </xf>
    <xf numFmtId="1" fontId="3" fillId="9" borderId="46" xfId="0" applyNumberFormat="1" applyFont="1" applyFill="1" applyBorder="1" applyAlignment="1">
      <alignment vertical="center" wrapText="1"/>
    </xf>
    <xf numFmtId="168" fontId="3" fillId="9" borderId="1" xfId="0" applyNumberFormat="1" applyFont="1" applyFill="1" applyBorder="1" applyAlignment="1">
      <alignment horizontal="center" vertical="center" wrapText="1"/>
    </xf>
    <xf numFmtId="0" fontId="0" fillId="9" borderId="13" xfId="0" applyFill="1" applyBorder="1" applyAlignment="1">
      <alignment vertical="center" wrapText="1"/>
    </xf>
    <xf numFmtId="0" fontId="0" fillId="9" borderId="14" xfId="0" applyFill="1" applyBorder="1" applyAlignment="1">
      <alignment vertical="center" wrapText="1"/>
    </xf>
    <xf numFmtId="0" fontId="0" fillId="9" borderId="19" xfId="0" applyFill="1" applyBorder="1" applyAlignment="1">
      <alignment vertical="center" wrapText="1"/>
    </xf>
    <xf numFmtId="0" fontId="0" fillId="9" borderId="20" xfId="0" applyFill="1" applyBorder="1" applyAlignment="1">
      <alignment vertical="center" wrapText="1"/>
    </xf>
    <xf numFmtId="0" fontId="3" fillId="9" borderId="7" xfId="0" applyFont="1" applyFill="1" applyBorder="1" applyAlignment="1">
      <alignment horizontal="left" vertical="center" wrapText="1"/>
    </xf>
    <xf numFmtId="168" fontId="3" fillId="9" borderId="7" xfId="0" applyNumberFormat="1" applyFont="1" applyFill="1" applyBorder="1" applyAlignment="1">
      <alignment horizontal="center" vertical="center" wrapText="1"/>
    </xf>
    <xf numFmtId="0" fontId="0" fillId="9" borderId="17" xfId="0" applyFill="1" applyBorder="1" applyAlignment="1">
      <alignment vertical="center" wrapText="1"/>
    </xf>
    <xf numFmtId="0" fontId="0" fillId="9" borderId="18" xfId="0" applyFill="1" applyBorder="1" applyAlignment="1">
      <alignment vertical="center" wrapText="1"/>
    </xf>
    <xf numFmtId="1" fontId="3" fillId="9" borderId="19" xfId="0" applyNumberFormat="1" applyFont="1" applyFill="1" applyBorder="1" applyAlignment="1">
      <alignment horizontal="left" vertical="center" wrapText="1"/>
    </xf>
    <xf numFmtId="1" fontId="3" fillId="9" borderId="23" xfId="0" applyNumberFormat="1" applyFont="1" applyFill="1" applyBorder="1" applyAlignment="1">
      <alignment horizontal="left" vertical="center" wrapText="1"/>
    </xf>
    <xf numFmtId="1" fontId="3" fillId="9" borderId="20" xfId="0" applyNumberFormat="1" applyFont="1" applyFill="1" applyBorder="1" applyAlignment="1">
      <alignment horizontal="left" vertical="center" wrapText="1"/>
    </xf>
    <xf numFmtId="175" fontId="3" fillId="9" borderId="1" xfId="0" applyNumberFormat="1" applyFont="1" applyFill="1" applyBorder="1" applyAlignment="1">
      <alignment horizontal="center" vertical="center" wrapText="1"/>
    </xf>
    <xf numFmtId="3" fontId="3" fillId="9" borderId="1"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wrapText="1"/>
    </xf>
    <xf numFmtId="1" fontId="3" fillId="9" borderId="12" xfId="0" applyNumberFormat="1" applyFont="1" applyFill="1" applyBorder="1" applyAlignment="1">
      <alignment horizontal="left" vertical="center" wrapText="1"/>
    </xf>
    <xf numFmtId="1" fontId="3" fillId="9" borderId="10" xfId="0" applyNumberFormat="1" applyFont="1" applyFill="1" applyBorder="1" applyAlignment="1">
      <alignment horizontal="left" vertical="center" wrapText="1"/>
    </xf>
    <xf numFmtId="1" fontId="3" fillId="9" borderId="57" xfId="0" applyNumberFormat="1" applyFont="1" applyFill="1" applyBorder="1" applyAlignment="1">
      <alignment horizontal="left" vertical="center" wrapText="1"/>
    </xf>
    <xf numFmtId="175" fontId="3" fillId="9" borderId="7" xfId="0" applyNumberFormat="1" applyFont="1" applyFill="1" applyBorder="1" applyAlignment="1">
      <alignment horizontal="center" vertical="center" wrapText="1"/>
    </xf>
    <xf numFmtId="3" fontId="3" fillId="9" borderId="7" xfId="0" applyNumberFormat="1" applyFont="1" applyFill="1" applyBorder="1" applyAlignment="1">
      <alignment horizontal="center" vertical="center" wrapText="1"/>
    </xf>
    <xf numFmtId="1" fontId="4" fillId="12" borderId="0" xfId="0" applyNumberFormat="1" applyFont="1" applyFill="1" applyAlignment="1">
      <alignment horizontal="left" vertical="center"/>
    </xf>
    <xf numFmtId="164" fontId="5" fillId="12" borderId="0" xfId="0" applyNumberFormat="1" applyFont="1" applyFill="1" applyAlignment="1">
      <alignment horizontal="left" vertical="center"/>
    </xf>
    <xf numFmtId="0" fontId="5" fillId="12" borderId="0" xfId="0" applyFont="1" applyFill="1" applyAlignment="1">
      <alignment horizontal="left" vertical="center"/>
    </xf>
    <xf numFmtId="0" fontId="44" fillId="12" borderId="0" xfId="0" applyFont="1" applyFill="1" applyAlignment="1">
      <alignment horizontal="justify" vertical="center"/>
    </xf>
    <xf numFmtId="44" fontId="5" fillId="12" borderId="0" xfId="1" applyFont="1" applyFill="1" applyAlignment="1">
      <alignment horizontal="left" vertical="center"/>
    </xf>
    <xf numFmtId="4" fontId="5" fillId="12" borderId="0" xfId="0" applyNumberFormat="1" applyFont="1" applyFill="1" applyAlignment="1">
      <alignment horizontal="center" vertical="center"/>
    </xf>
    <xf numFmtId="4" fontId="5" fillId="12" borderId="0" xfId="0" applyNumberFormat="1" applyFont="1" applyFill="1" applyAlignment="1">
      <alignment horizontal="left" vertical="center"/>
    </xf>
    <xf numFmtId="10" fontId="5" fillId="12" borderId="0" xfId="0" applyNumberFormat="1" applyFont="1" applyFill="1" applyAlignment="1">
      <alignment horizontal="left" vertical="center"/>
    </xf>
    <xf numFmtId="4" fontId="5" fillId="12" borderId="0" xfId="1" applyNumberFormat="1" applyFont="1" applyFill="1" applyAlignment="1">
      <alignment horizontal="left" vertical="center"/>
    </xf>
    <xf numFmtId="1" fontId="2" fillId="12" borderId="58" xfId="0" applyNumberFormat="1" applyFont="1" applyFill="1" applyBorder="1" applyAlignment="1">
      <alignment horizontal="center" vertical="center" wrapText="1"/>
    </xf>
    <xf numFmtId="164" fontId="2" fillId="12" borderId="54" xfId="0" applyNumberFormat="1" applyFont="1" applyFill="1" applyBorder="1" applyAlignment="1">
      <alignment horizontal="center" vertical="center" wrapText="1"/>
    </xf>
    <xf numFmtId="0" fontId="2" fillId="12" borderId="54"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0" fillId="12" borderId="9" xfId="0" applyFill="1" applyBorder="1" applyAlignment="1">
      <alignment horizontal="center" vertical="center" wrapText="1"/>
    </xf>
    <xf numFmtId="0" fontId="0" fillId="12" borderId="56" xfId="0" applyFill="1" applyBorder="1" applyAlignment="1">
      <alignment horizontal="center" vertical="center" wrapText="1"/>
    </xf>
    <xf numFmtId="4" fontId="2" fillId="12" borderId="13" xfId="0" applyNumberFormat="1" applyFont="1" applyFill="1" applyBorder="1" applyAlignment="1">
      <alignment horizontal="center" vertical="center" wrapText="1"/>
    </xf>
    <xf numFmtId="4" fontId="2" fillId="12" borderId="14" xfId="0" applyNumberFormat="1" applyFont="1" applyFill="1" applyBorder="1" applyAlignment="1">
      <alignment horizontal="center" vertical="center" wrapText="1"/>
    </xf>
    <xf numFmtId="10" fontId="2" fillId="12" borderId="4" xfId="0" applyNumberFormat="1" applyFont="1" applyFill="1" applyBorder="1" applyAlignment="1">
      <alignment horizontal="center" vertical="center" wrapText="1"/>
    </xf>
    <xf numFmtId="4" fontId="2" fillId="12" borderId="60" xfId="1" applyNumberFormat="1" applyFont="1" applyFill="1" applyBorder="1" applyAlignment="1">
      <alignment horizontal="center" vertical="center" wrapText="1"/>
    </xf>
    <xf numFmtId="1" fontId="2" fillId="12" borderId="59" xfId="0" applyNumberFormat="1" applyFont="1" applyFill="1" applyBorder="1" applyAlignment="1">
      <alignment horizontal="center" vertical="center" wrapText="1"/>
    </xf>
    <xf numFmtId="164" fontId="2" fillId="12" borderId="55" xfId="0" applyNumberFormat="1" applyFont="1" applyFill="1" applyBorder="1" applyAlignment="1">
      <alignment horizontal="center" vertical="center" wrapText="1"/>
    </xf>
    <xf numFmtId="0" fontId="2" fillId="12" borderId="55" xfId="0" applyFont="1" applyFill="1" applyBorder="1" applyAlignment="1">
      <alignment horizontal="center" vertical="center" wrapText="1"/>
    </xf>
    <xf numFmtId="0" fontId="0" fillId="12" borderId="12"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57" xfId="0" applyFill="1" applyBorder="1" applyAlignment="1">
      <alignment horizontal="center" vertical="center" wrapText="1"/>
    </xf>
    <xf numFmtId="4" fontId="2" fillId="12" borderId="7" xfId="0" applyNumberFormat="1" applyFont="1" applyFill="1" applyBorder="1" applyAlignment="1">
      <alignment horizontal="center" vertical="center" wrapText="1"/>
    </xf>
    <xf numFmtId="4" fontId="2" fillId="12" borderId="7" xfId="1" applyNumberFormat="1" applyFont="1" applyFill="1" applyBorder="1" applyAlignment="1">
      <alignment horizontal="center" vertical="center" wrapText="1"/>
    </xf>
    <xf numFmtId="10" fontId="2" fillId="12" borderId="46" xfId="0" applyNumberFormat="1" applyFont="1" applyFill="1" applyBorder="1" applyAlignment="1">
      <alignment horizontal="center" vertical="center" wrapText="1"/>
    </xf>
    <xf numFmtId="4" fontId="2" fillId="12" borderId="61" xfId="1" applyNumberFormat="1" applyFont="1" applyFill="1" applyBorder="1" applyAlignment="1">
      <alignment horizontal="center" vertical="center" wrapText="1"/>
    </xf>
    <xf numFmtId="17" fontId="10" fillId="9" borderId="33" xfId="0" applyNumberFormat="1" applyFont="1" applyFill="1" applyBorder="1" applyAlignment="1">
      <alignment horizontal="left" vertical="center" wrapText="1"/>
    </xf>
    <xf numFmtId="0" fontId="11" fillId="9" borderId="9" xfId="0" applyFont="1" applyFill="1" applyBorder="1" applyAlignment="1">
      <alignment vertical="center" wrapText="1"/>
    </xf>
    <xf numFmtId="0" fontId="0" fillId="9" borderId="9" xfId="0" applyFill="1" applyBorder="1" applyAlignment="1">
      <alignment vertical="center"/>
    </xf>
    <xf numFmtId="0" fontId="18" fillId="9" borderId="9" xfId="0" applyFont="1" applyFill="1" applyBorder="1" applyAlignment="1">
      <alignment vertical="center"/>
    </xf>
    <xf numFmtId="0" fontId="0" fillId="9" borderId="34" xfId="0" applyFill="1" applyBorder="1" applyAlignment="1">
      <alignment vertical="center"/>
    </xf>
    <xf numFmtId="0" fontId="0" fillId="9" borderId="0" xfId="0" applyFill="1" applyAlignment="1">
      <alignment vertical="center"/>
    </xf>
    <xf numFmtId="17" fontId="10" fillId="9" borderId="35" xfId="0" applyNumberFormat="1" applyFont="1" applyFill="1" applyBorder="1" applyAlignment="1">
      <alignment horizontal="left" vertical="center"/>
    </xf>
    <xf numFmtId="0" fontId="11" fillId="9" borderId="0" xfId="0" applyFont="1" applyFill="1" applyBorder="1" applyAlignment="1">
      <alignment vertical="center" wrapText="1"/>
    </xf>
    <xf numFmtId="0" fontId="0" fillId="9" borderId="0" xfId="0" applyFill="1" applyBorder="1" applyAlignment="1">
      <alignment vertical="center"/>
    </xf>
    <xf numFmtId="0" fontId="17" fillId="9" borderId="0" xfId="0" applyFont="1" applyFill="1" applyBorder="1" applyAlignment="1">
      <alignment vertical="center"/>
    </xf>
    <xf numFmtId="0" fontId="10" fillId="9" borderId="0" xfId="0" applyFont="1" applyFill="1" applyBorder="1" applyAlignment="1">
      <alignment vertical="center"/>
    </xf>
    <xf numFmtId="0" fontId="0" fillId="9" borderId="36" xfId="0" applyFill="1" applyBorder="1" applyAlignment="1">
      <alignment vertical="center"/>
    </xf>
    <xf numFmtId="17" fontId="10" fillId="9" borderId="42" xfId="0" applyNumberFormat="1" applyFont="1" applyFill="1" applyBorder="1" applyAlignment="1">
      <alignment horizontal="left" vertical="center"/>
    </xf>
    <xf numFmtId="17" fontId="11" fillId="9" borderId="43" xfId="0" applyNumberFormat="1" applyFont="1" applyFill="1" applyBorder="1" applyAlignment="1">
      <alignment horizontal="left" vertical="center"/>
    </xf>
    <xf numFmtId="0" fontId="0" fillId="9" borderId="0" xfId="0" applyFill="1" applyAlignment="1">
      <alignment horizontal="center" vertical="center"/>
    </xf>
    <xf numFmtId="0" fontId="0" fillId="9" borderId="0" xfId="0" applyFill="1" applyAlignment="1">
      <alignment vertical="center" wrapText="1"/>
    </xf>
    <xf numFmtId="0" fontId="9" fillId="9" borderId="27" xfId="0" applyFont="1" applyFill="1" applyBorder="1" applyAlignment="1">
      <alignment horizontal="right" vertical="center" wrapText="1"/>
    </xf>
    <xf numFmtId="0" fontId="9" fillId="9" borderId="44" xfId="0" applyFont="1" applyFill="1" applyBorder="1" applyAlignment="1">
      <alignment horizontal="right" vertical="center"/>
    </xf>
    <xf numFmtId="17" fontId="10" fillId="9" borderId="30" xfId="0" applyNumberFormat="1" applyFont="1" applyFill="1" applyBorder="1" applyAlignment="1">
      <alignment horizontal="center" vertical="center" wrapText="1"/>
    </xf>
    <xf numFmtId="17" fontId="10" fillId="9" borderId="31" xfId="0" applyNumberFormat="1" applyFont="1" applyFill="1" applyBorder="1" applyAlignment="1">
      <alignment horizontal="center" vertical="center" wrapText="1"/>
    </xf>
    <xf numFmtId="3" fontId="0" fillId="9" borderId="0" xfId="0" applyNumberFormat="1" applyFill="1" applyAlignment="1">
      <alignment vertical="center"/>
    </xf>
    <xf numFmtId="0" fontId="10" fillId="9" borderId="0" xfId="0" applyFont="1" applyFill="1" applyAlignment="1">
      <alignment vertical="center"/>
    </xf>
    <xf numFmtId="0" fontId="10" fillId="9" borderId="33"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10" xfId="0" applyFont="1" applyFill="1" applyBorder="1" applyAlignment="1">
      <alignment horizontal="center" vertical="center" wrapText="1"/>
    </xf>
    <xf numFmtId="17" fontId="10" fillId="9" borderId="31" xfId="0" applyNumberFormat="1" applyFont="1" applyFill="1" applyBorder="1" applyAlignment="1">
      <alignment horizontal="left" vertical="center"/>
    </xf>
    <xf numFmtId="17" fontId="12" fillId="9" borderId="0" xfId="0" applyNumberFormat="1" applyFont="1" applyFill="1" applyBorder="1" applyAlignment="1">
      <alignment horizontal="left" vertical="center" wrapText="1"/>
    </xf>
    <xf numFmtId="10" fontId="2" fillId="8" borderId="9" xfId="0" applyNumberFormat="1" applyFont="1" applyFill="1" applyBorder="1" applyAlignment="1">
      <alignment horizontal="right" vertical="center" wrapText="1"/>
    </xf>
    <xf numFmtId="10" fontId="2" fillId="8" borderId="34" xfId="0" applyNumberFormat="1" applyFont="1" applyFill="1" applyBorder="1" applyAlignment="1">
      <alignment horizontal="right" vertical="center" wrapText="1"/>
    </xf>
    <xf numFmtId="10" fontId="2" fillId="9" borderId="9" xfId="0" applyNumberFormat="1" applyFont="1" applyFill="1" applyBorder="1" applyAlignment="1">
      <alignment horizontal="right" vertical="center" wrapText="1"/>
    </xf>
    <xf numFmtId="10" fontId="2" fillId="9" borderId="34" xfId="0" applyNumberFormat="1" applyFont="1" applyFill="1" applyBorder="1" applyAlignment="1">
      <alignment horizontal="right" vertical="center" wrapText="1"/>
    </xf>
    <xf numFmtId="10" fontId="2" fillId="2" borderId="9" xfId="0" applyNumberFormat="1" applyFont="1" applyFill="1" applyBorder="1" applyAlignment="1">
      <alignment horizontal="right" vertical="center" wrapText="1"/>
    </xf>
    <xf numFmtId="10" fontId="2" fillId="2" borderId="34" xfId="0" applyNumberFormat="1" applyFont="1" applyFill="1" applyBorder="1" applyAlignment="1">
      <alignment horizontal="right" vertical="center" wrapText="1"/>
    </xf>
    <xf numFmtId="1" fontId="2" fillId="15" borderId="9" xfId="0" applyNumberFormat="1" applyFont="1" applyFill="1" applyBorder="1" applyAlignment="1">
      <alignment horizontal="right" vertical="center" wrapText="1"/>
    </xf>
    <xf numFmtId="1" fontId="2" fillId="15" borderId="34" xfId="0" applyNumberFormat="1" applyFont="1" applyFill="1" applyBorder="1" applyAlignment="1">
      <alignment horizontal="right" vertical="center" wrapText="1"/>
    </xf>
    <xf numFmtId="1" fontId="3" fillId="4" borderId="30" xfId="0" applyNumberFormat="1" applyFont="1" applyFill="1" applyBorder="1" applyAlignment="1">
      <alignment horizontal="left" vertical="center" wrapText="1"/>
    </xf>
    <xf numFmtId="1" fontId="3" fillId="4" borderId="31" xfId="0" applyNumberFormat="1" applyFont="1" applyFill="1" applyBorder="1" applyAlignment="1">
      <alignment horizontal="left" vertical="center" wrapText="1"/>
    </xf>
    <xf numFmtId="1" fontId="3" fillId="4" borderId="38" xfId="0" applyNumberFormat="1" applyFont="1" applyFill="1" applyBorder="1" applyAlignment="1">
      <alignment horizontal="left" vertical="center" wrapText="1"/>
    </xf>
    <xf numFmtId="1" fontId="4" fillId="16" borderId="0" xfId="0" applyNumberFormat="1" applyFont="1" applyFill="1" applyAlignment="1">
      <alignment horizontal="left" vertical="center"/>
    </xf>
    <xf numFmtId="164" fontId="5" fillId="16" borderId="0" xfId="0" applyNumberFormat="1" applyFont="1" applyFill="1" applyAlignment="1">
      <alignment horizontal="left" vertical="center"/>
    </xf>
    <xf numFmtId="0" fontId="5" fillId="16" borderId="0" xfId="0" applyFont="1" applyFill="1" applyAlignment="1">
      <alignment horizontal="left" vertical="center"/>
    </xf>
    <xf numFmtId="0" fontId="5" fillId="16" borderId="0" xfId="0" applyFont="1" applyFill="1" applyAlignment="1">
      <alignment horizontal="center" vertical="center"/>
    </xf>
    <xf numFmtId="44" fontId="5" fillId="16" borderId="0" xfId="1" applyFont="1" applyFill="1" applyAlignment="1">
      <alignment horizontal="left" vertical="center"/>
    </xf>
    <xf numFmtId="4" fontId="5" fillId="16" borderId="0" xfId="0" applyNumberFormat="1" applyFont="1" applyFill="1" applyAlignment="1">
      <alignment horizontal="center" vertical="center"/>
    </xf>
    <xf numFmtId="4" fontId="5" fillId="16" borderId="0" xfId="0" applyNumberFormat="1" applyFont="1" applyFill="1" applyAlignment="1">
      <alignment horizontal="left" vertical="center"/>
    </xf>
    <xf numFmtId="10" fontId="5" fillId="16" borderId="0" xfId="0" applyNumberFormat="1" applyFont="1" applyFill="1" applyAlignment="1">
      <alignment horizontal="left" vertical="center"/>
    </xf>
    <xf numFmtId="4" fontId="5" fillId="16" borderId="0" xfId="1" applyNumberFormat="1" applyFont="1" applyFill="1" applyAlignment="1">
      <alignment horizontal="left" vertical="center"/>
    </xf>
    <xf numFmtId="1" fontId="2" fillId="16" borderId="9" xfId="0" applyNumberFormat="1" applyFont="1" applyFill="1" applyBorder="1" applyAlignment="1">
      <alignment horizontal="right" vertical="center" wrapText="1"/>
    </xf>
    <xf numFmtId="1" fontId="2" fillId="16" borderId="34" xfId="0" applyNumberFormat="1" applyFont="1" applyFill="1" applyBorder="1" applyAlignment="1">
      <alignment horizontal="right" vertical="center" wrapText="1"/>
    </xf>
    <xf numFmtId="1" fontId="2" fillId="16" borderId="3" xfId="0" applyNumberFormat="1" applyFont="1" applyFill="1" applyBorder="1" applyAlignment="1">
      <alignment horizontal="center" vertical="center" wrapText="1"/>
    </xf>
    <xf numFmtId="164" fontId="2" fillId="16" borderId="4"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9" xfId="0" applyFill="1" applyBorder="1" applyAlignment="1">
      <alignment horizontal="center" vertical="center" wrapText="1"/>
    </xf>
    <xf numFmtId="0" fontId="0" fillId="16" borderId="56" xfId="0" applyFill="1" applyBorder="1" applyAlignment="1">
      <alignment horizontal="center" vertical="center" wrapText="1"/>
    </xf>
    <xf numFmtId="4" fontId="2" fillId="16" borderId="13" xfId="0" applyNumberFormat="1" applyFont="1" applyFill="1" applyBorder="1" applyAlignment="1">
      <alignment horizontal="center" vertical="center" wrapText="1"/>
    </xf>
    <xf numFmtId="4" fontId="2" fillId="16" borderId="14" xfId="0" applyNumberFormat="1" applyFont="1" applyFill="1" applyBorder="1" applyAlignment="1">
      <alignment horizontal="center" vertical="center" wrapText="1"/>
    </xf>
    <xf numFmtId="10" fontId="2" fillId="16" borderId="4" xfId="0" applyNumberFormat="1" applyFont="1" applyFill="1" applyBorder="1" applyAlignment="1">
      <alignment horizontal="center" vertical="center" wrapText="1"/>
    </xf>
    <xf numFmtId="4" fontId="2" fillId="16" borderId="13" xfId="1" applyNumberFormat="1" applyFont="1" applyFill="1" applyBorder="1" applyAlignment="1">
      <alignment horizontal="center" vertical="center" wrapText="1"/>
    </xf>
    <xf numFmtId="1" fontId="2" fillId="16" borderId="6" xfId="0" applyNumberFormat="1" applyFont="1" applyFill="1" applyBorder="1" applyAlignment="1">
      <alignment horizontal="center" vertical="center" wrapText="1"/>
    </xf>
    <xf numFmtId="164" fontId="2" fillId="16" borderId="7" xfId="0" applyNumberFormat="1" applyFont="1" applyFill="1" applyBorder="1" applyAlignment="1">
      <alignment horizontal="center" vertical="center" wrapText="1"/>
    </xf>
    <xf numFmtId="0" fontId="2" fillId="16" borderId="7" xfId="0" applyFont="1" applyFill="1" applyBorder="1" applyAlignment="1">
      <alignment horizontal="center" vertical="center" wrapText="1"/>
    </xf>
    <xf numFmtId="0" fontId="0" fillId="16" borderId="12"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57" xfId="0" applyFill="1" applyBorder="1" applyAlignment="1">
      <alignment horizontal="center" vertical="center" wrapText="1"/>
    </xf>
    <xf numFmtId="4" fontId="2" fillId="16" borderId="7" xfId="0" applyNumberFormat="1" applyFont="1" applyFill="1" applyBorder="1" applyAlignment="1">
      <alignment horizontal="center" vertical="center" wrapText="1"/>
    </xf>
    <xf numFmtId="4" fontId="2" fillId="16" borderId="7" xfId="1" applyNumberFormat="1" applyFont="1" applyFill="1" applyBorder="1" applyAlignment="1">
      <alignment horizontal="center" vertical="center" wrapText="1"/>
    </xf>
    <xf numFmtId="10" fontId="2" fillId="16" borderId="46" xfId="0" applyNumberFormat="1" applyFont="1" applyFill="1" applyBorder="1" applyAlignment="1">
      <alignment horizontal="center" vertical="center" wrapText="1"/>
    </xf>
    <xf numFmtId="4" fontId="2" fillId="16" borderId="17" xfId="1" applyNumberFormat="1" applyFont="1" applyFill="1" applyBorder="1" applyAlignment="1">
      <alignment horizontal="center" vertical="center" wrapText="1"/>
    </xf>
    <xf numFmtId="1" fontId="4" fillId="11" borderId="0" xfId="0" applyNumberFormat="1" applyFont="1" applyFill="1" applyAlignment="1">
      <alignment horizontal="left" vertical="center"/>
    </xf>
    <xf numFmtId="164" fontId="3" fillId="11" borderId="0" xfId="0" applyNumberFormat="1" applyFont="1" applyFill="1" applyAlignment="1">
      <alignment horizontal="center" vertical="center" wrapText="1"/>
    </xf>
    <xf numFmtId="0" fontId="3" fillId="11" borderId="0" xfId="0" applyFont="1" applyFill="1" applyAlignment="1">
      <alignment vertical="center" wrapText="1"/>
    </xf>
    <xf numFmtId="0" fontId="3" fillId="11" borderId="0" xfId="0" applyFont="1" applyFill="1" applyAlignment="1">
      <alignment horizontal="center" vertical="center" wrapText="1"/>
    </xf>
    <xf numFmtId="44" fontId="3" fillId="11" borderId="0" xfId="1" applyFont="1" applyFill="1" applyAlignment="1">
      <alignment vertical="center" wrapText="1"/>
    </xf>
    <xf numFmtId="165" fontId="3" fillId="11" borderId="0" xfId="0" applyNumberFormat="1" applyFont="1" applyFill="1" applyAlignment="1">
      <alignment vertical="center" wrapText="1"/>
    </xf>
    <xf numFmtId="10" fontId="3" fillId="11" borderId="0" xfId="0" applyNumberFormat="1" applyFont="1" applyFill="1" applyAlignment="1">
      <alignment vertical="center" wrapText="1"/>
    </xf>
    <xf numFmtId="1" fontId="2" fillId="11" borderId="9" xfId="0" applyNumberFormat="1" applyFont="1" applyFill="1" applyBorder="1" applyAlignment="1">
      <alignment horizontal="right" vertical="center" wrapText="1"/>
    </xf>
    <xf numFmtId="1" fontId="2" fillId="11" borderId="34" xfId="0" applyNumberFormat="1" applyFont="1" applyFill="1" applyBorder="1" applyAlignment="1">
      <alignment horizontal="right" vertical="center" wrapText="1"/>
    </xf>
    <xf numFmtId="1" fontId="2" fillId="12" borderId="9" xfId="0" applyNumberFormat="1" applyFont="1" applyFill="1" applyBorder="1" applyAlignment="1">
      <alignment horizontal="right" vertical="center" wrapText="1"/>
    </xf>
    <xf numFmtId="1" fontId="2" fillId="12" borderId="34" xfId="0" applyNumberFormat="1" applyFont="1" applyFill="1" applyBorder="1" applyAlignment="1">
      <alignment horizontal="right" vertical="center" wrapText="1"/>
    </xf>
    <xf numFmtId="4" fontId="2" fillId="8" borderId="21" xfId="1" applyNumberFormat="1" applyFont="1" applyFill="1" applyBorder="1" applyAlignment="1">
      <alignment vertical="center" wrapText="1"/>
    </xf>
    <xf numFmtId="4" fontId="2" fillId="9" borderId="21" xfId="1" applyNumberFormat="1" applyFont="1" applyFill="1" applyBorder="1" applyAlignment="1">
      <alignment vertical="center" wrapText="1"/>
    </xf>
    <xf numFmtId="4" fontId="2" fillId="15" borderId="21" xfId="1" applyNumberFormat="1" applyFont="1" applyFill="1" applyBorder="1" applyAlignment="1">
      <alignment vertical="center" wrapText="1"/>
    </xf>
    <xf numFmtId="4" fontId="2" fillId="16" borderId="21" xfId="1" applyNumberFormat="1" applyFont="1" applyFill="1" applyBorder="1" applyAlignment="1">
      <alignment vertical="center" wrapText="1"/>
    </xf>
    <xf numFmtId="4" fontId="2" fillId="11" borderId="21" xfId="1" applyNumberFormat="1" applyFont="1" applyFill="1" applyBorder="1" applyAlignment="1">
      <alignment vertical="center" wrapText="1"/>
    </xf>
    <xf numFmtId="4" fontId="2" fillId="12" borderId="21" xfId="1" applyNumberFormat="1" applyFont="1" applyFill="1" applyBorder="1" applyAlignment="1">
      <alignment vertical="center" wrapText="1"/>
    </xf>
    <xf numFmtId="4" fontId="29" fillId="14" borderId="2" xfId="1" applyNumberFormat="1" applyFont="1" applyFill="1" applyBorder="1" applyAlignment="1">
      <alignment vertical="center" wrapText="1"/>
    </xf>
  </cellXfs>
  <cellStyles count="3">
    <cellStyle name="Lien hypertexte" xfId="2" builtinId="8"/>
    <cellStyle name="Monétaire" xfId="1" builtinId="4"/>
    <cellStyle name="Normal"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9CC"/>
      <color rgb="FFCC9900"/>
      <color rgb="FF33CC33"/>
      <color rgb="FF00CC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95250</xdr:rowOff>
    </xdr:from>
    <xdr:to>
      <xdr:col>2</xdr:col>
      <xdr:colOff>502008</xdr:colOff>
      <xdr:row>3</xdr:row>
      <xdr:rowOff>171450</xdr:rowOff>
    </xdr:to>
    <xdr:pic>
      <xdr:nvPicPr>
        <xdr:cNvPr id="4" name="Image 1" descr="spw_economie.png">
          <a:extLst>
            <a:ext uri="{FF2B5EF4-FFF2-40B4-BE49-F238E27FC236}">
              <a16:creationId xmlns:a16="http://schemas.microsoft.com/office/drawing/2014/main" id="{F9A96EE5-AB2E-4A8A-89F7-922079AC9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0"/>
          <a:ext cx="145450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8</xdr:row>
      <xdr:rowOff>118110</xdr:rowOff>
    </xdr:from>
    <xdr:to>
      <xdr:col>0</xdr:col>
      <xdr:colOff>388620</xdr:colOff>
      <xdr:row>10</xdr:row>
      <xdr:rowOff>106680</xdr:rowOff>
    </xdr:to>
    <xdr:pic>
      <xdr:nvPicPr>
        <xdr:cNvPr id="5" name="Image 4" descr="Résultat de recherche d'images pour &quot;pictogramme danger&quot;">
          <a:extLst>
            <a:ext uri="{FF2B5EF4-FFF2-40B4-BE49-F238E27FC236}">
              <a16:creationId xmlns:a16="http://schemas.microsoft.com/office/drawing/2014/main" id="{A4002722-4CD8-429D-866F-FAFE9D63D289}"/>
            </a:ext>
          </a:extLst>
        </xdr:cNvPr>
        <xdr:cNvPicPr/>
      </xdr:nvPicPr>
      <xdr:blipFill>
        <a:blip xmlns:r="http://schemas.openxmlformats.org/officeDocument/2006/relationships" r:embed="rId2" cstate="print"/>
        <a:srcRect/>
        <a:stretch>
          <a:fillRect/>
        </a:stretch>
      </xdr:blipFill>
      <xdr:spPr bwMode="auto">
        <a:xfrm>
          <a:off x="83820" y="1314450"/>
          <a:ext cx="304800" cy="33909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1</xdr:col>
      <xdr:colOff>647699</xdr:colOff>
      <xdr:row>3</xdr:row>
      <xdr:rowOff>66675</xdr:rowOff>
    </xdr:to>
    <xdr:pic>
      <xdr:nvPicPr>
        <xdr:cNvPr id="6" name="Image 1" descr="spw_economie.png">
          <a:extLst>
            <a:ext uri="{FF2B5EF4-FFF2-40B4-BE49-F238E27FC236}">
              <a16:creationId xmlns:a16="http://schemas.microsoft.com/office/drawing/2014/main" id="{741AC50B-2CA3-4149-AF57-246B41C4D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14300"/>
          <a:ext cx="1362074"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22</xdr:row>
      <xdr:rowOff>28575</xdr:rowOff>
    </xdr:from>
    <xdr:to>
      <xdr:col>0</xdr:col>
      <xdr:colOff>473075</xdr:colOff>
      <xdr:row>22</xdr:row>
      <xdr:rowOff>205223</xdr:rowOff>
    </xdr:to>
    <xdr:pic>
      <xdr:nvPicPr>
        <xdr:cNvPr id="8" name="Image 7" descr="Résultat de recherche d'images pour &quot;pictogramme danger&quot;">
          <a:extLst>
            <a:ext uri="{FF2B5EF4-FFF2-40B4-BE49-F238E27FC236}">
              <a16:creationId xmlns:a16="http://schemas.microsoft.com/office/drawing/2014/main" id="{C081C5C0-3C9F-46A4-97CF-859D1424E674}"/>
            </a:ext>
          </a:extLst>
        </xdr:cNvPr>
        <xdr:cNvPicPr/>
      </xdr:nvPicPr>
      <xdr:blipFill>
        <a:blip xmlns:r="http://schemas.openxmlformats.org/officeDocument/2006/relationships" r:embed="rId2" cstate="print"/>
        <a:srcRect/>
        <a:stretch>
          <a:fillRect/>
        </a:stretch>
      </xdr:blipFill>
      <xdr:spPr bwMode="auto">
        <a:xfrm>
          <a:off x="295275" y="5267325"/>
          <a:ext cx="177800" cy="176648"/>
        </a:xfrm>
        <a:prstGeom prst="rect">
          <a:avLst/>
        </a:prstGeom>
        <a:noFill/>
        <a:ln w="9525">
          <a:noFill/>
          <a:miter lim="800000"/>
          <a:headEnd/>
          <a:tailEnd/>
        </a:ln>
      </xdr:spPr>
    </xdr:pic>
    <xdr:clientData/>
  </xdr:twoCellAnchor>
  <xdr:twoCellAnchor editAs="oneCell">
    <xdr:from>
      <xdr:col>0</xdr:col>
      <xdr:colOff>304800</xdr:colOff>
      <xdr:row>23</xdr:row>
      <xdr:rowOff>9525</xdr:rowOff>
    </xdr:from>
    <xdr:to>
      <xdr:col>0</xdr:col>
      <xdr:colOff>482600</xdr:colOff>
      <xdr:row>23</xdr:row>
      <xdr:rowOff>186173</xdr:rowOff>
    </xdr:to>
    <xdr:pic>
      <xdr:nvPicPr>
        <xdr:cNvPr id="9" name="Image 8" descr="Résultat de recherche d'images pour &quot;pictogramme danger&quot;">
          <a:extLst>
            <a:ext uri="{FF2B5EF4-FFF2-40B4-BE49-F238E27FC236}">
              <a16:creationId xmlns:a16="http://schemas.microsoft.com/office/drawing/2014/main" id="{7474D63D-CE4B-405A-92A6-A29096C91B07}"/>
            </a:ext>
          </a:extLst>
        </xdr:cNvPr>
        <xdr:cNvPicPr/>
      </xdr:nvPicPr>
      <xdr:blipFill>
        <a:blip xmlns:r="http://schemas.openxmlformats.org/officeDocument/2006/relationships" r:embed="rId2" cstate="print"/>
        <a:srcRect/>
        <a:stretch>
          <a:fillRect/>
        </a:stretch>
      </xdr:blipFill>
      <xdr:spPr bwMode="auto">
        <a:xfrm>
          <a:off x="304800" y="5486400"/>
          <a:ext cx="177800" cy="176648"/>
        </a:xfrm>
        <a:prstGeom prst="rect">
          <a:avLst/>
        </a:prstGeom>
        <a:noFill/>
        <a:ln w="9525">
          <a:noFill/>
          <a:miter lim="800000"/>
          <a:headEnd/>
          <a:tailEnd/>
        </a:ln>
      </xdr:spPr>
    </xdr:pic>
    <xdr:clientData/>
  </xdr:twoCellAnchor>
  <xdr:twoCellAnchor editAs="oneCell">
    <xdr:from>
      <xdr:col>0</xdr:col>
      <xdr:colOff>171450</xdr:colOff>
      <xdr:row>32</xdr:row>
      <xdr:rowOff>33338</xdr:rowOff>
    </xdr:from>
    <xdr:to>
      <xdr:col>0</xdr:col>
      <xdr:colOff>349250</xdr:colOff>
      <xdr:row>32</xdr:row>
      <xdr:rowOff>209986</xdr:rowOff>
    </xdr:to>
    <xdr:pic>
      <xdr:nvPicPr>
        <xdr:cNvPr id="10" name="Image 9" descr="Résultat de recherche d'images pour &quot;pictogramme danger&quot;">
          <a:extLst>
            <a:ext uri="{FF2B5EF4-FFF2-40B4-BE49-F238E27FC236}">
              <a16:creationId xmlns:a16="http://schemas.microsoft.com/office/drawing/2014/main" id="{33C8EFE6-20A5-4777-811E-F2D45CF9863F}"/>
            </a:ext>
          </a:extLst>
        </xdr:cNvPr>
        <xdr:cNvPicPr/>
      </xdr:nvPicPr>
      <xdr:blipFill>
        <a:blip xmlns:r="http://schemas.openxmlformats.org/officeDocument/2006/relationships" r:embed="rId2" cstate="print"/>
        <a:srcRect/>
        <a:stretch>
          <a:fillRect/>
        </a:stretch>
      </xdr:blipFill>
      <xdr:spPr bwMode="auto">
        <a:xfrm>
          <a:off x="171450" y="9546432"/>
          <a:ext cx="177800" cy="176648"/>
        </a:xfrm>
        <a:prstGeom prst="rect">
          <a:avLst/>
        </a:prstGeom>
        <a:noFill/>
        <a:ln w="9525">
          <a:noFill/>
          <a:miter lim="800000"/>
          <a:headEnd/>
          <a:tailEnd/>
        </a:ln>
      </xdr:spPr>
    </xdr:pic>
    <xdr:clientData/>
  </xdr:twoCellAnchor>
  <xdr:twoCellAnchor editAs="oneCell">
    <xdr:from>
      <xdr:col>0</xdr:col>
      <xdr:colOff>504825</xdr:colOff>
      <xdr:row>33</xdr:row>
      <xdr:rowOff>64294</xdr:rowOff>
    </xdr:from>
    <xdr:to>
      <xdr:col>0</xdr:col>
      <xdr:colOff>682625</xdr:colOff>
      <xdr:row>34</xdr:row>
      <xdr:rowOff>2817</xdr:rowOff>
    </xdr:to>
    <xdr:pic>
      <xdr:nvPicPr>
        <xdr:cNvPr id="11" name="Image 10" descr="Résultat de recherche d'images pour &quot;pictogramme danger&quot;">
          <a:extLst>
            <a:ext uri="{FF2B5EF4-FFF2-40B4-BE49-F238E27FC236}">
              <a16:creationId xmlns:a16="http://schemas.microsoft.com/office/drawing/2014/main" id="{C91C8990-8E56-42EB-895E-A9AA92988E81}"/>
            </a:ext>
          </a:extLst>
        </xdr:cNvPr>
        <xdr:cNvPicPr/>
      </xdr:nvPicPr>
      <xdr:blipFill>
        <a:blip xmlns:r="http://schemas.openxmlformats.org/officeDocument/2006/relationships" r:embed="rId2" cstate="print"/>
        <a:srcRect/>
        <a:stretch>
          <a:fillRect/>
        </a:stretch>
      </xdr:blipFill>
      <xdr:spPr bwMode="auto">
        <a:xfrm>
          <a:off x="504825" y="9815513"/>
          <a:ext cx="177800" cy="176648"/>
        </a:xfrm>
        <a:prstGeom prst="rect">
          <a:avLst/>
        </a:prstGeom>
        <a:noFill/>
        <a:ln w="9525">
          <a:noFill/>
          <a:miter lim="800000"/>
          <a:headEnd/>
          <a:tailEnd/>
        </a:ln>
      </xdr:spPr>
    </xdr:pic>
    <xdr:clientData/>
  </xdr:twoCellAnchor>
  <xdr:twoCellAnchor editAs="oneCell">
    <xdr:from>
      <xdr:col>0</xdr:col>
      <xdr:colOff>960120</xdr:colOff>
      <xdr:row>35</xdr:row>
      <xdr:rowOff>34290</xdr:rowOff>
    </xdr:from>
    <xdr:to>
      <xdr:col>1</xdr:col>
      <xdr:colOff>101600</xdr:colOff>
      <xdr:row>35</xdr:row>
      <xdr:rowOff>210938</xdr:rowOff>
    </xdr:to>
    <xdr:pic>
      <xdr:nvPicPr>
        <xdr:cNvPr id="12" name="Image 11" descr="Résultat de recherche d'images pour &quot;pictogramme danger&quot;">
          <a:extLst>
            <a:ext uri="{FF2B5EF4-FFF2-40B4-BE49-F238E27FC236}">
              <a16:creationId xmlns:a16="http://schemas.microsoft.com/office/drawing/2014/main" id="{E67A818C-FA10-41C6-B00D-3B36627BA789}"/>
            </a:ext>
          </a:extLst>
        </xdr:cNvPr>
        <xdr:cNvPicPr/>
      </xdr:nvPicPr>
      <xdr:blipFill>
        <a:blip xmlns:r="http://schemas.openxmlformats.org/officeDocument/2006/relationships" r:embed="rId2" cstate="print"/>
        <a:srcRect/>
        <a:stretch>
          <a:fillRect/>
        </a:stretch>
      </xdr:blipFill>
      <xdr:spPr bwMode="auto">
        <a:xfrm>
          <a:off x="960120" y="10252710"/>
          <a:ext cx="177800" cy="176648"/>
        </a:xfrm>
        <a:prstGeom prst="rect">
          <a:avLst/>
        </a:prstGeom>
        <a:noFill/>
        <a:ln w="9525">
          <a:noFill/>
          <a:miter lim="800000"/>
          <a:headEnd/>
          <a:tailEnd/>
        </a:ln>
      </xdr:spPr>
    </xdr:pic>
    <xdr:clientData/>
  </xdr:twoCellAnchor>
  <xdr:oneCellAnchor>
    <xdr:from>
      <xdr:col>2</xdr:col>
      <xdr:colOff>371475</xdr:colOff>
      <xdr:row>37</xdr:row>
      <xdr:rowOff>85725</xdr:rowOff>
    </xdr:from>
    <xdr:ext cx="177800" cy="176648"/>
    <xdr:pic>
      <xdr:nvPicPr>
        <xdr:cNvPr id="37" name="Image 36" descr="Résultat de recherche d'images pour &quot;pictogramme danger&quot;">
          <a:extLst>
            <a:ext uri="{FF2B5EF4-FFF2-40B4-BE49-F238E27FC236}">
              <a16:creationId xmlns:a16="http://schemas.microsoft.com/office/drawing/2014/main" id="{696642AC-F8BD-4606-A3FB-8AA91A22B964}"/>
            </a:ext>
          </a:extLst>
        </xdr:cNvPr>
        <xdr:cNvPicPr/>
      </xdr:nvPicPr>
      <xdr:blipFill>
        <a:blip xmlns:r="http://schemas.openxmlformats.org/officeDocument/2006/relationships" r:embed="rId2" cstate="print"/>
        <a:srcRect/>
        <a:stretch>
          <a:fillRect/>
        </a:stretch>
      </xdr:blipFill>
      <xdr:spPr bwMode="auto">
        <a:xfrm>
          <a:off x="6562725" y="1276350"/>
          <a:ext cx="177800" cy="176648"/>
        </a:xfrm>
        <a:prstGeom prst="rect">
          <a:avLst/>
        </a:prstGeom>
        <a:noFill/>
        <a:ln w="9525">
          <a:noFill/>
          <a:miter lim="800000"/>
          <a:headEnd/>
          <a:tailEnd/>
        </a:ln>
      </xdr:spPr>
    </xdr:pic>
    <xdr:clientData/>
  </xdr:oneCellAnchor>
  <xdr:oneCellAnchor>
    <xdr:from>
      <xdr:col>0</xdr:col>
      <xdr:colOff>295275</xdr:colOff>
      <xdr:row>52</xdr:row>
      <xdr:rowOff>28575</xdr:rowOff>
    </xdr:from>
    <xdr:ext cx="177800" cy="176648"/>
    <xdr:pic>
      <xdr:nvPicPr>
        <xdr:cNvPr id="38" name="Image 37" descr="Résultat de recherche d'images pour &quot;pictogramme danger&quot;">
          <a:extLst>
            <a:ext uri="{FF2B5EF4-FFF2-40B4-BE49-F238E27FC236}">
              <a16:creationId xmlns:a16="http://schemas.microsoft.com/office/drawing/2014/main" id="{462466A6-DF86-4EB9-BB45-F06A08C3DD12}"/>
            </a:ext>
          </a:extLst>
        </xdr:cNvPr>
        <xdr:cNvPicPr/>
      </xdr:nvPicPr>
      <xdr:blipFill>
        <a:blip xmlns:r="http://schemas.openxmlformats.org/officeDocument/2006/relationships" r:embed="rId2" cstate="print"/>
        <a:srcRect/>
        <a:stretch>
          <a:fillRect/>
        </a:stretch>
      </xdr:blipFill>
      <xdr:spPr bwMode="auto">
        <a:xfrm>
          <a:off x="295275" y="5857875"/>
          <a:ext cx="177800" cy="176648"/>
        </a:xfrm>
        <a:prstGeom prst="rect">
          <a:avLst/>
        </a:prstGeom>
        <a:noFill/>
        <a:ln w="9525">
          <a:noFill/>
          <a:miter lim="800000"/>
          <a:headEnd/>
          <a:tailEnd/>
        </a:ln>
      </xdr:spPr>
    </xdr:pic>
    <xdr:clientData/>
  </xdr:oneCellAnchor>
  <xdr:oneCellAnchor>
    <xdr:from>
      <xdr:col>0</xdr:col>
      <xdr:colOff>304800</xdr:colOff>
      <xdr:row>53</xdr:row>
      <xdr:rowOff>9525</xdr:rowOff>
    </xdr:from>
    <xdr:ext cx="177800" cy="176648"/>
    <xdr:pic>
      <xdr:nvPicPr>
        <xdr:cNvPr id="39" name="Image 38" descr="Résultat de recherche d'images pour &quot;pictogramme danger&quot;">
          <a:extLst>
            <a:ext uri="{FF2B5EF4-FFF2-40B4-BE49-F238E27FC236}">
              <a16:creationId xmlns:a16="http://schemas.microsoft.com/office/drawing/2014/main" id="{F9DDAB79-0864-464E-BFD5-9F195C9B140E}"/>
            </a:ext>
          </a:extLst>
        </xdr:cNvPr>
        <xdr:cNvPicPr/>
      </xdr:nvPicPr>
      <xdr:blipFill>
        <a:blip xmlns:r="http://schemas.openxmlformats.org/officeDocument/2006/relationships" r:embed="rId2" cstate="print"/>
        <a:srcRect/>
        <a:stretch>
          <a:fillRect/>
        </a:stretch>
      </xdr:blipFill>
      <xdr:spPr bwMode="auto">
        <a:xfrm>
          <a:off x="304800" y="6191250"/>
          <a:ext cx="177800" cy="176648"/>
        </a:xfrm>
        <a:prstGeom prst="rect">
          <a:avLst/>
        </a:prstGeom>
        <a:noFill/>
        <a:ln w="9525">
          <a:noFill/>
          <a:miter lim="800000"/>
          <a:headEnd/>
          <a:tailEnd/>
        </a:ln>
      </xdr:spPr>
    </xdr:pic>
    <xdr:clientData/>
  </xdr:oneCellAnchor>
  <xdr:oneCellAnchor>
    <xdr:from>
      <xdr:col>0</xdr:col>
      <xdr:colOff>230981</xdr:colOff>
      <xdr:row>62</xdr:row>
      <xdr:rowOff>33338</xdr:rowOff>
    </xdr:from>
    <xdr:ext cx="177800" cy="176648"/>
    <xdr:pic>
      <xdr:nvPicPr>
        <xdr:cNvPr id="40" name="Image 39" descr="Résultat de recherche d'images pour &quot;pictogramme danger&quot;">
          <a:extLst>
            <a:ext uri="{FF2B5EF4-FFF2-40B4-BE49-F238E27FC236}">
              <a16:creationId xmlns:a16="http://schemas.microsoft.com/office/drawing/2014/main" id="{A979D965-454A-4EE1-9A9D-F03031A8977F}"/>
            </a:ext>
          </a:extLst>
        </xdr:cNvPr>
        <xdr:cNvPicPr/>
      </xdr:nvPicPr>
      <xdr:blipFill>
        <a:blip xmlns:r="http://schemas.openxmlformats.org/officeDocument/2006/relationships" r:embed="rId2" cstate="print"/>
        <a:srcRect/>
        <a:stretch>
          <a:fillRect/>
        </a:stretch>
      </xdr:blipFill>
      <xdr:spPr bwMode="auto">
        <a:xfrm>
          <a:off x="230981" y="19309557"/>
          <a:ext cx="177800" cy="176648"/>
        </a:xfrm>
        <a:prstGeom prst="rect">
          <a:avLst/>
        </a:prstGeom>
        <a:noFill/>
        <a:ln w="9525">
          <a:noFill/>
          <a:miter lim="800000"/>
          <a:headEnd/>
          <a:tailEnd/>
        </a:ln>
      </xdr:spPr>
    </xdr:pic>
    <xdr:clientData/>
  </xdr:oneCellAnchor>
  <xdr:oneCellAnchor>
    <xdr:from>
      <xdr:col>0</xdr:col>
      <xdr:colOff>504825</xdr:colOff>
      <xdr:row>63</xdr:row>
      <xdr:rowOff>40482</xdr:rowOff>
    </xdr:from>
    <xdr:ext cx="177800" cy="176648"/>
    <xdr:pic>
      <xdr:nvPicPr>
        <xdr:cNvPr id="41" name="Image 40" descr="Résultat de recherche d'images pour &quot;pictogramme danger&quot;">
          <a:extLst>
            <a:ext uri="{FF2B5EF4-FFF2-40B4-BE49-F238E27FC236}">
              <a16:creationId xmlns:a16="http://schemas.microsoft.com/office/drawing/2014/main" id="{9623BEB8-3240-489F-8B37-8B3C73210FF0}"/>
            </a:ext>
          </a:extLst>
        </xdr:cNvPr>
        <xdr:cNvPicPr/>
      </xdr:nvPicPr>
      <xdr:blipFill>
        <a:blip xmlns:r="http://schemas.openxmlformats.org/officeDocument/2006/relationships" r:embed="rId2" cstate="print"/>
        <a:srcRect/>
        <a:stretch>
          <a:fillRect/>
        </a:stretch>
      </xdr:blipFill>
      <xdr:spPr bwMode="auto">
        <a:xfrm>
          <a:off x="504825" y="19554826"/>
          <a:ext cx="177800" cy="176648"/>
        </a:xfrm>
        <a:prstGeom prst="rect">
          <a:avLst/>
        </a:prstGeom>
        <a:noFill/>
        <a:ln w="9525">
          <a:noFill/>
          <a:miter lim="800000"/>
          <a:headEnd/>
          <a:tailEnd/>
        </a:ln>
      </xdr:spPr>
    </xdr:pic>
    <xdr:clientData/>
  </xdr:oneCellAnchor>
  <xdr:oneCellAnchor>
    <xdr:from>
      <xdr:col>0</xdr:col>
      <xdr:colOff>941070</xdr:colOff>
      <xdr:row>65</xdr:row>
      <xdr:rowOff>68580</xdr:rowOff>
    </xdr:from>
    <xdr:ext cx="177800" cy="176648"/>
    <xdr:pic>
      <xdr:nvPicPr>
        <xdr:cNvPr id="42" name="Image 41" descr="Résultat de recherche d'images pour &quot;pictogramme danger&quot;">
          <a:extLst>
            <a:ext uri="{FF2B5EF4-FFF2-40B4-BE49-F238E27FC236}">
              <a16:creationId xmlns:a16="http://schemas.microsoft.com/office/drawing/2014/main" id="{4F84160A-F055-408F-BD85-D85861C5CA10}"/>
            </a:ext>
          </a:extLst>
        </xdr:cNvPr>
        <xdr:cNvPicPr/>
      </xdr:nvPicPr>
      <xdr:blipFill>
        <a:blip xmlns:r="http://schemas.openxmlformats.org/officeDocument/2006/relationships" r:embed="rId2" cstate="print"/>
        <a:srcRect/>
        <a:stretch>
          <a:fillRect/>
        </a:stretch>
      </xdr:blipFill>
      <xdr:spPr bwMode="auto">
        <a:xfrm>
          <a:off x="941070" y="19598640"/>
          <a:ext cx="177800" cy="176648"/>
        </a:xfrm>
        <a:prstGeom prst="rect">
          <a:avLst/>
        </a:prstGeom>
        <a:noFill/>
        <a:ln w="9525">
          <a:noFill/>
          <a:miter lim="800000"/>
          <a:headEnd/>
          <a:tailEnd/>
        </a:ln>
      </xdr:spPr>
    </xdr:pic>
    <xdr:clientData/>
  </xdr:oneCellAnchor>
  <xdr:oneCellAnchor>
    <xdr:from>
      <xdr:col>2</xdr:col>
      <xdr:colOff>371475</xdr:colOff>
      <xdr:row>67</xdr:row>
      <xdr:rowOff>85725</xdr:rowOff>
    </xdr:from>
    <xdr:ext cx="177800" cy="176648"/>
    <xdr:pic>
      <xdr:nvPicPr>
        <xdr:cNvPr id="43" name="Image 42" descr="Résultat de recherche d'images pour &quot;pictogramme danger&quot;">
          <a:extLst>
            <a:ext uri="{FF2B5EF4-FFF2-40B4-BE49-F238E27FC236}">
              <a16:creationId xmlns:a16="http://schemas.microsoft.com/office/drawing/2014/main" id="{62406256-5DA4-40CA-B542-0BF6DC39A3E3}"/>
            </a:ext>
          </a:extLst>
        </xdr:cNvPr>
        <xdr:cNvPicPr/>
      </xdr:nvPicPr>
      <xdr:blipFill>
        <a:blip xmlns:r="http://schemas.openxmlformats.org/officeDocument/2006/relationships" r:embed="rId2" cstate="print"/>
        <a:srcRect/>
        <a:stretch>
          <a:fillRect/>
        </a:stretch>
      </xdr:blipFill>
      <xdr:spPr bwMode="auto">
        <a:xfrm>
          <a:off x="6562725" y="1276350"/>
          <a:ext cx="177800" cy="176648"/>
        </a:xfrm>
        <a:prstGeom prst="rect">
          <a:avLst/>
        </a:prstGeom>
        <a:noFill/>
        <a:ln w="9525">
          <a:noFill/>
          <a:miter lim="800000"/>
          <a:headEnd/>
          <a:tailEnd/>
        </a:ln>
      </xdr:spPr>
    </xdr:pic>
    <xdr:clientData/>
  </xdr:oneCellAnchor>
  <xdr:oneCellAnchor>
    <xdr:from>
      <xdr:col>0</xdr:col>
      <xdr:colOff>295275</xdr:colOff>
      <xdr:row>82</xdr:row>
      <xdr:rowOff>28575</xdr:rowOff>
    </xdr:from>
    <xdr:ext cx="177800" cy="176648"/>
    <xdr:pic>
      <xdr:nvPicPr>
        <xdr:cNvPr id="44" name="Image 43" descr="Résultat de recherche d'images pour &quot;pictogramme danger&quot;">
          <a:extLst>
            <a:ext uri="{FF2B5EF4-FFF2-40B4-BE49-F238E27FC236}">
              <a16:creationId xmlns:a16="http://schemas.microsoft.com/office/drawing/2014/main" id="{BF23A729-9CCF-4364-958B-98AB8F7BEE97}"/>
            </a:ext>
          </a:extLst>
        </xdr:cNvPr>
        <xdr:cNvPicPr/>
      </xdr:nvPicPr>
      <xdr:blipFill>
        <a:blip xmlns:r="http://schemas.openxmlformats.org/officeDocument/2006/relationships" r:embed="rId2" cstate="print"/>
        <a:srcRect/>
        <a:stretch>
          <a:fillRect/>
        </a:stretch>
      </xdr:blipFill>
      <xdr:spPr bwMode="auto">
        <a:xfrm>
          <a:off x="295275" y="5857875"/>
          <a:ext cx="177800" cy="176648"/>
        </a:xfrm>
        <a:prstGeom prst="rect">
          <a:avLst/>
        </a:prstGeom>
        <a:noFill/>
        <a:ln w="9525">
          <a:noFill/>
          <a:miter lim="800000"/>
          <a:headEnd/>
          <a:tailEnd/>
        </a:ln>
      </xdr:spPr>
    </xdr:pic>
    <xdr:clientData/>
  </xdr:oneCellAnchor>
  <xdr:oneCellAnchor>
    <xdr:from>
      <xdr:col>0</xdr:col>
      <xdr:colOff>304800</xdr:colOff>
      <xdr:row>83</xdr:row>
      <xdr:rowOff>9525</xdr:rowOff>
    </xdr:from>
    <xdr:ext cx="177800" cy="176648"/>
    <xdr:pic>
      <xdr:nvPicPr>
        <xdr:cNvPr id="45" name="Image 44" descr="Résultat de recherche d'images pour &quot;pictogramme danger&quot;">
          <a:extLst>
            <a:ext uri="{FF2B5EF4-FFF2-40B4-BE49-F238E27FC236}">
              <a16:creationId xmlns:a16="http://schemas.microsoft.com/office/drawing/2014/main" id="{2FBC6627-3FC1-4EEC-A8B3-FD5CBFF99E6E}"/>
            </a:ext>
          </a:extLst>
        </xdr:cNvPr>
        <xdr:cNvPicPr/>
      </xdr:nvPicPr>
      <xdr:blipFill>
        <a:blip xmlns:r="http://schemas.openxmlformats.org/officeDocument/2006/relationships" r:embed="rId2" cstate="print"/>
        <a:srcRect/>
        <a:stretch>
          <a:fillRect/>
        </a:stretch>
      </xdr:blipFill>
      <xdr:spPr bwMode="auto">
        <a:xfrm>
          <a:off x="304800" y="6191250"/>
          <a:ext cx="177800" cy="176648"/>
        </a:xfrm>
        <a:prstGeom prst="rect">
          <a:avLst/>
        </a:prstGeom>
        <a:noFill/>
        <a:ln w="9525">
          <a:noFill/>
          <a:miter lim="800000"/>
          <a:headEnd/>
          <a:tailEnd/>
        </a:ln>
      </xdr:spPr>
    </xdr:pic>
    <xdr:clientData/>
  </xdr:oneCellAnchor>
  <xdr:oneCellAnchor>
    <xdr:from>
      <xdr:col>0</xdr:col>
      <xdr:colOff>195262</xdr:colOff>
      <xdr:row>92</xdr:row>
      <xdr:rowOff>9525</xdr:rowOff>
    </xdr:from>
    <xdr:ext cx="177800" cy="176648"/>
    <xdr:pic>
      <xdr:nvPicPr>
        <xdr:cNvPr id="46" name="Image 45" descr="Résultat de recherche d'images pour &quot;pictogramme danger&quot;">
          <a:extLst>
            <a:ext uri="{FF2B5EF4-FFF2-40B4-BE49-F238E27FC236}">
              <a16:creationId xmlns:a16="http://schemas.microsoft.com/office/drawing/2014/main" id="{04D8AB19-332E-4F8F-9448-E8B17B198B17}"/>
            </a:ext>
          </a:extLst>
        </xdr:cNvPr>
        <xdr:cNvPicPr/>
      </xdr:nvPicPr>
      <xdr:blipFill>
        <a:blip xmlns:r="http://schemas.openxmlformats.org/officeDocument/2006/relationships" r:embed="rId2" cstate="print"/>
        <a:srcRect/>
        <a:stretch>
          <a:fillRect/>
        </a:stretch>
      </xdr:blipFill>
      <xdr:spPr bwMode="auto">
        <a:xfrm>
          <a:off x="195262" y="29048869"/>
          <a:ext cx="177800" cy="176648"/>
        </a:xfrm>
        <a:prstGeom prst="rect">
          <a:avLst/>
        </a:prstGeom>
        <a:noFill/>
        <a:ln w="9525">
          <a:noFill/>
          <a:miter lim="800000"/>
          <a:headEnd/>
          <a:tailEnd/>
        </a:ln>
      </xdr:spPr>
    </xdr:pic>
    <xdr:clientData/>
  </xdr:oneCellAnchor>
  <xdr:oneCellAnchor>
    <xdr:from>
      <xdr:col>0</xdr:col>
      <xdr:colOff>492919</xdr:colOff>
      <xdr:row>93</xdr:row>
      <xdr:rowOff>28575</xdr:rowOff>
    </xdr:from>
    <xdr:ext cx="177800" cy="176648"/>
    <xdr:pic>
      <xdr:nvPicPr>
        <xdr:cNvPr id="47" name="Image 46" descr="Résultat de recherche d'images pour &quot;pictogramme danger&quot;">
          <a:extLst>
            <a:ext uri="{FF2B5EF4-FFF2-40B4-BE49-F238E27FC236}">
              <a16:creationId xmlns:a16="http://schemas.microsoft.com/office/drawing/2014/main" id="{C47314A3-C9B7-47FC-AEF6-6782021F00CA}"/>
            </a:ext>
          </a:extLst>
        </xdr:cNvPr>
        <xdr:cNvPicPr/>
      </xdr:nvPicPr>
      <xdr:blipFill>
        <a:blip xmlns:r="http://schemas.openxmlformats.org/officeDocument/2006/relationships" r:embed="rId2" cstate="print"/>
        <a:srcRect/>
        <a:stretch>
          <a:fillRect/>
        </a:stretch>
      </xdr:blipFill>
      <xdr:spPr bwMode="auto">
        <a:xfrm>
          <a:off x="492919" y="29306044"/>
          <a:ext cx="177800" cy="176648"/>
        </a:xfrm>
        <a:prstGeom prst="rect">
          <a:avLst/>
        </a:prstGeom>
        <a:noFill/>
        <a:ln w="9525">
          <a:noFill/>
          <a:miter lim="800000"/>
          <a:headEnd/>
          <a:tailEnd/>
        </a:ln>
      </xdr:spPr>
    </xdr:pic>
    <xdr:clientData/>
  </xdr:oneCellAnchor>
  <xdr:oneCellAnchor>
    <xdr:from>
      <xdr:col>0</xdr:col>
      <xdr:colOff>952500</xdr:colOff>
      <xdr:row>95</xdr:row>
      <xdr:rowOff>110490</xdr:rowOff>
    </xdr:from>
    <xdr:ext cx="177800" cy="176648"/>
    <xdr:pic>
      <xdr:nvPicPr>
        <xdr:cNvPr id="48" name="Image 47" descr="Résultat de recherche d'images pour &quot;pictogramme danger&quot;">
          <a:extLst>
            <a:ext uri="{FF2B5EF4-FFF2-40B4-BE49-F238E27FC236}">
              <a16:creationId xmlns:a16="http://schemas.microsoft.com/office/drawing/2014/main" id="{916A98C1-1188-470A-B47C-7D8B2ECB0A85}"/>
            </a:ext>
          </a:extLst>
        </xdr:cNvPr>
        <xdr:cNvPicPr/>
      </xdr:nvPicPr>
      <xdr:blipFill>
        <a:blip xmlns:r="http://schemas.openxmlformats.org/officeDocument/2006/relationships" r:embed="rId2" cstate="print"/>
        <a:srcRect/>
        <a:stretch>
          <a:fillRect/>
        </a:stretch>
      </xdr:blipFill>
      <xdr:spPr bwMode="auto">
        <a:xfrm>
          <a:off x="952500" y="28868370"/>
          <a:ext cx="177800" cy="176648"/>
        </a:xfrm>
        <a:prstGeom prst="rect">
          <a:avLst/>
        </a:prstGeom>
        <a:noFill/>
        <a:ln w="9525">
          <a:noFill/>
          <a:miter lim="800000"/>
          <a:headEnd/>
          <a:tailEnd/>
        </a:ln>
      </xdr:spPr>
    </xdr:pic>
    <xdr:clientData/>
  </xdr:oneCellAnchor>
  <xdr:oneCellAnchor>
    <xdr:from>
      <xdr:col>2</xdr:col>
      <xdr:colOff>409575</xdr:colOff>
      <xdr:row>97</xdr:row>
      <xdr:rowOff>253365</xdr:rowOff>
    </xdr:from>
    <xdr:ext cx="177800" cy="176648"/>
    <xdr:pic>
      <xdr:nvPicPr>
        <xdr:cNvPr id="49" name="Image 48" descr="Résultat de recherche d'images pour &quot;pictogramme danger&quot;">
          <a:extLst>
            <a:ext uri="{FF2B5EF4-FFF2-40B4-BE49-F238E27FC236}">
              <a16:creationId xmlns:a16="http://schemas.microsoft.com/office/drawing/2014/main" id="{AD418A63-E022-4BA8-A09C-BD4947875ACA}"/>
            </a:ext>
          </a:extLst>
        </xdr:cNvPr>
        <xdr:cNvPicPr/>
      </xdr:nvPicPr>
      <xdr:blipFill>
        <a:blip xmlns:r="http://schemas.openxmlformats.org/officeDocument/2006/relationships" r:embed="rId2" cstate="print"/>
        <a:srcRect/>
        <a:stretch>
          <a:fillRect/>
        </a:stretch>
      </xdr:blipFill>
      <xdr:spPr bwMode="auto">
        <a:xfrm>
          <a:off x="7282815" y="29727525"/>
          <a:ext cx="177800" cy="176648"/>
        </a:xfrm>
        <a:prstGeom prst="rect">
          <a:avLst/>
        </a:prstGeom>
        <a:noFill/>
        <a:ln w="9525">
          <a:noFill/>
          <a:miter lim="800000"/>
          <a:headEnd/>
          <a:tailEnd/>
        </a:ln>
      </xdr:spPr>
    </xdr:pic>
    <xdr:clientData/>
  </xdr:oneCellAnchor>
  <xdr:oneCellAnchor>
    <xdr:from>
      <xdr:col>0</xdr:col>
      <xdr:colOff>295275</xdr:colOff>
      <xdr:row>112</xdr:row>
      <xdr:rowOff>28575</xdr:rowOff>
    </xdr:from>
    <xdr:ext cx="177800" cy="176648"/>
    <xdr:pic>
      <xdr:nvPicPr>
        <xdr:cNvPr id="50" name="Image 49" descr="Résultat de recherche d'images pour &quot;pictogramme danger&quot;">
          <a:extLst>
            <a:ext uri="{FF2B5EF4-FFF2-40B4-BE49-F238E27FC236}">
              <a16:creationId xmlns:a16="http://schemas.microsoft.com/office/drawing/2014/main" id="{AFFB33CB-736B-4D90-A02D-A6DD374EFCCB}"/>
            </a:ext>
          </a:extLst>
        </xdr:cNvPr>
        <xdr:cNvPicPr/>
      </xdr:nvPicPr>
      <xdr:blipFill>
        <a:blip xmlns:r="http://schemas.openxmlformats.org/officeDocument/2006/relationships" r:embed="rId2" cstate="print"/>
        <a:srcRect/>
        <a:stretch>
          <a:fillRect/>
        </a:stretch>
      </xdr:blipFill>
      <xdr:spPr bwMode="auto">
        <a:xfrm>
          <a:off x="295275" y="5857875"/>
          <a:ext cx="177800" cy="176648"/>
        </a:xfrm>
        <a:prstGeom prst="rect">
          <a:avLst/>
        </a:prstGeom>
        <a:noFill/>
        <a:ln w="9525">
          <a:noFill/>
          <a:miter lim="800000"/>
          <a:headEnd/>
          <a:tailEnd/>
        </a:ln>
      </xdr:spPr>
    </xdr:pic>
    <xdr:clientData/>
  </xdr:oneCellAnchor>
  <xdr:oneCellAnchor>
    <xdr:from>
      <xdr:col>0</xdr:col>
      <xdr:colOff>304800</xdr:colOff>
      <xdr:row>113</xdr:row>
      <xdr:rowOff>9525</xdr:rowOff>
    </xdr:from>
    <xdr:ext cx="177800" cy="176648"/>
    <xdr:pic>
      <xdr:nvPicPr>
        <xdr:cNvPr id="51" name="Image 50" descr="Résultat de recherche d'images pour &quot;pictogramme danger&quot;">
          <a:extLst>
            <a:ext uri="{FF2B5EF4-FFF2-40B4-BE49-F238E27FC236}">
              <a16:creationId xmlns:a16="http://schemas.microsoft.com/office/drawing/2014/main" id="{5D804564-7807-45F2-B1DE-CA426C63BE26}"/>
            </a:ext>
          </a:extLst>
        </xdr:cNvPr>
        <xdr:cNvPicPr/>
      </xdr:nvPicPr>
      <xdr:blipFill>
        <a:blip xmlns:r="http://schemas.openxmlformats.org/officeDocument/2006/relationships" r:embed="rId2" cstate="print"/>
        <a:srcRect/>
        <a:stretch>
          <a:fillRect/>
        </a:stretch>
      </xdr:blipFill>
      <xdr:spPr bwMode="auto">
        <a:xfrm>
          <a:off x="304800" y="6191250"/>
          <a:ext cx="177800" cy="176648"/>
        </a:xfrm>
        <a:prstGeom prst="rect">
          <a:avLst/>
        </a:prstGeom>
        <a:noFill/>
        <a:ln w="9525">
          <a:noFill/>
          <a:miter lim="800000"/>
          <a:headEnd/>
          <a:tailEnd/>
        </a:ln>
      </xdr:spPr>
    </xdr:pic>
    <xdr:clientData/>
  </xdr:oneCellAnchor>
  <xdr:oneCellAnchor>
    <xdr:from>
      <xdr:col>0</xdr:col>
      <xdr:colOff>219075</xdr:colOff>
      <xdr:row>122</xdr:row>
      <xdr:rowOff>21431</xdr:rowOff>
    </xdr:from>
    <xdr:ext cx="177800" cy="176648"/>
    <xdr:pic>
      <xdr:nvPicPr>
        <xdr:cNvPr id="52" name="Image 51" descr="Résultat de recherche d'images pour &quot;pictogramme danger&quot;">
          <a:extLst>
            <a:ext uri="{FF2B5EF4-FFF2-40B4-BE49-F238E27FC236}">
              <a16:creationId xmlns:a16="http://schemas.microsoft.com/office/drawing/2014/main" id="{C5EF7605-63CB-4DB9-A600-2A84EC008F9A}"/>
            </a:ext>
          </a:extLst>
        </xdr:cNvPr>
        <xdr:cNvPicPr/>
      </xdr:nvPicPr>
      <xdr:blipFill>
        <a:blip xmlns:r="http://schemas.openxmlformats.org/officeDocument/2006/relationships" r:embed="rId2" cstate="print"/>
        <a:srcRect/>
        <a:stretch>
          <a:fillRect/>
        </a:stretch>
      </xdr:blipFill>
      <xdr:spPr bwMode="auto">
        <a:xfrm>
          <a:off x="219075" y="38823900"/>
          <a:ext cx="177800" cy="176648"/>
        </a:xfrm>
        <a:prstGeom prst="rect">
          <a:avLst/>
        </a:prstGeom>
        <a:noFill/>
        <a:ln w="9525">
          <a:noFill/>
          <a:miter lim="800000"/>
          <a:headEnd/>
          <a:tailEnd/>
        </a:ln>
      </xdr:spPr>
    </xdr:pic>
    <xdr:clientData/>
  </xdr:oneCellAnchor>
  <xdr:oneCellAnchor>
    <xdr:from>
      <xdr:col>0</xdr:col>
      <xdr:colOff>492919</xdr:colOff>
      <xdr:row>123</xdr:row>
      <xdr:rowOff>40481</xdr:rowOff>
    </xdr:from>
    <xdr:ext cx="177800" cy="176648"/>
    <xdr:pic>
      <xdr:nvPicPr>
        <xdr:cNvPr id="53" name="Image 52" descr="Résultat de recherche d'images pour &quot;pictogramme danger&quot;">
          <a:extLst>
            <a:ext uri="{FF2B5EF4-FFF2-40B4-BE49-F238E27FC236}">
              <a16:creationId xmlns:a16="http://schemas.microsoft.com/office/drawing/2014/main" id="{B6199994-2A55-4076-9E0C-8196F1F1E758}"/>
            </a:ext>
          </a:extLst>
        </xdr:cNvPr>
        <xdr:cNvPicPr/>
      </xdr:nvPicPr>
      <xdr:blipFill>
        <a:blip xmlns:r="http://schemas.openxmlformats.org/officeDocument/2006/relationships" r:embed="rId2" cstate="print"/>
        <a:srcRect/>
        <a:stretch>
          <a:fillRect/>
        </a:stretch>
      </xdr:blipFill>
      <xdr:spPr bwMode="auto">
        <a:xfrm>
          <a:off x="492919" y="39081075"/>
          <a:ext cx="177800" cy="176648"/>
        </a:xfrm>
        <a:prstGeom prst="rect">
          <a:avLst/>
        </a:prstGeom>
        <a:noFill/>
        <a:ln w="9525">
          <a:noFill/>
          <a:miter lim="800000"/>
          <a:headEnd/>
          <a:tailEnd/>
        </a:ln>
      </xdr:spPr>
    </xdr:pic>
    <xdr:clientData/>
  </xdr:oneCellAnchor>
  <xdr:oneCellAnchor>
    <xdr:from>
      <xdr:col>0</xdr:col>
      <xdr:colOff>937260</xdr:colOff>
      <xdr:row>125</xdr:row>
      <xdr:rowOff>125730</xdr:rowOff>
    </xdr:from>
    <xdr:ext cx="177800" cy="176648"/>
    <xdr:pic>
      <xdr:nvPicPr>
        <xdr:cNvPr id="54" name="Image 53" descr="Résultat de recherche d'images pour &quot;pictogramme danger&quot;">
          <a:extLst>
            <a:ext uri="{FF2B5EF4-FFF2-40B4-BE49-F238E27FC236}">
              <a16:creationId xmlns:a16="http://schemas.microsoft.com/office/drawing/2014/main" id="{8453703D-BDA9-48CB-89B0-FA919204AB60}"/>
            </a:ext>
          </a:extLst>
        </xdr:cNvPr>
        <xdr:cNvPicPr/>
      </xdr:nvPicPr>
      <xdr:blipFill>
        <a:blip xmlns:r="http://schemas.openxmlformats.org/officeDocument/2006/relationships" r:embed="rId2" cstate="print"/>
        <a:srcRect/>
        <a:stretch>
          <a:fillRect/>
        </a:stretch>
      </xdr:blipFill>
      <xdr:spPr bwMode="auto">
        <a:xfrm>
          <a:off x="937260" y="38286690"/>
          <a:ext cx="177800" cy="176648"/>
        </a:xfrm>
        <a:prstGeom prst="rect">
          <a:avLst/>
        </a:prstGeom>
        <a:noFill/>
        <a:ln w="9525">
          <a:noFill/>
          <a:miter lim="800000"/>
          <a:headEnd/>
          <a:tailEnd/>
        </a:ln>
      </xdr:spPr>
    </xdr:pic>
    <xdr:clientData/>
  </xdr:oneCellAnchor>
  <xdr:twoCellAnchor editAs="oneCell">
    <xdr:from>
      <xdr:col>0</xdr:col>
      <xdr:colOff>251460</xdr:colOff>
      <xdr:row>4</xdr:row>
      <xdr:rowOff>114300</xdr:rowOff>
    </xdr:from>
    <xdr:to>
      <xdr:col>0</xdr:col>
      <xdr:colOff>708660</xdr:colOff>
      <xdr:row>6</xdr:row>
      <xdr:rowOff>99060</xdr:rowOff>
    </xdr:to>
    <xdr:pic>
      <xdr:nvPicPr>
        <xdr:cNvPr id="28" name="Image 27" descr="Résultat de recherche d'images pour &quot;pictogramme danger&quot;">
          <a:extLst>
            <a:ext uri="{FF2B5EF4-FFF2-40B4-BE49-F238E27FC236}">
              <a16:creationId xmlns:a16="http://schemas.microsoft.com/office/drawing/2014/main" id="{AA990B9F-C088-41A1-A9DC-0CD9FF6ED0AE}"/>
            </a:ext>
          </a:extLst>
        </xdr:cNvPr>
        <xdr:cNvPicPr/>
      </xdr:nvPicPr>
      <xdr:blipFill>
        <a:blip xmlns:r="http://schemas.openxmlformats.org/officeDocument/2006/relationships" r:embed="rId2" cstate="print"/>
        <a:srcRect/>
        <a:stretch>
          <a:fillRect/>
        </a:stretch>
      </xdr:blipFill>
      <xdr:spPr bwMode="auto">
        <a:xfrm>
          <a:off x="251460" y="1059180"/>
          <a:ext cx="457200"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85726</xdr:rowOff>
    </xdr:from>
    <xdr:to>
      <xdr:col>1</xdr:col>
      <xdr:colOff>604262</xdr:colOff>
      <xdr:row>2</xdr:row>
      <xdr:rowOff>114300</xdr:rowOff>
    </xdr:to>
    <xdr:pic>
      <xdr:nvPicPr>
        <xdr:cNvPr id="4" name="Image 3">
          <a:extLst>
            <a:ext uri="{FF2B5EF4-FFF2-40B4-BE49-F238E27FC236}">
              <a16:creationId xmlns:a16="http://schemas.microsoft.com/office/drawing/2014/main" id="{FB9BBBAD-022E-4C47-81B6-C7BF5DF52F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6"/>
          <a:ext cx="1543050" cy="761999"/>
        </a:xfrm>
        <a:prstGeom prst="rect">
          <a:avLst/>
        </a:prstGeom>
      </xdr:spPr>
    </xdr:pic>
    <xdr:clientData/>
  </xdr:twoCellAnchor>
  <xdr:twoCellAnchor editAs="oneCell">
    <xdr:from>
      <xdr:col>5</xdr:col>
      <xdr:colOff>59976</xdr:colOff>
      <xdr:row>5</xdr:row>
      <xdr:rowOff>60741</xdr:rowOff>
    </xdr:from>
    <xdr:to>
      <xdr:col>5</xdr:col>
      <xdr:colOff>237776</xdr:colOff>
      <xdr:row>5</xdr:row>
      <xdr:rowOff>241575</xdr:rowOff>
    </xdr:to>
    <xdr:pic>
      <xdr:nvPicPr>
        <xdr:cNvPr id="5" name="Image 4" descr="Résultat de recherche d'images pour &quot;pictogramme danger&quot;">
          <a:extLst>
            <a:ext uri="{FF2B5EF4-FFF2-40B4-BE49-F238E27FC236}">
              <a16:creationId xmlns:a16="http://schemas.microsoft.com/office/drawing/2014/main" id="{D7C6EEE0-08EC-4746-9498-358B58684C1A}"/>
            </a:ext>
          </a:extLst>
        </xdr:cNvPr>
        <xdr:cNvPicPr/>
      </xdr:nvPicPr>
      <xdr:blipFill>
        <a:blip xmlns:r="http://schemas.openxmlformats.org/officeDocument/2006/relationships" r:embed="rId2" cstate="print"/>
        <a:srcRect/>
        <a:stretch>
          <a:fillRect/>
        </a:stretch>
      </xdr:blipFill>
      <xdr:spPr bwMode="auto">
        <a:xfrm>
          <a:off x="9822541" y="1450270"/>
          <a:ext cx="177800" cy="180834"/>
        </a:xfrm>
        <a:prstGeom prst="rect">
          <a:avLst/>
        </a:prstGeom>
        <a:noFill/>
        <a:ln w="9525">
          <a:noFill/>
          <a:miter lim="800000"/>
          <a:headEnd/>
          <a:tailEnd/>
        </a:ln>
      </xdr:spPr>
    </xdr:pic>
    <xdr:clientData/>
  </xdr:twoCellAnchor>
  <xdr:twoCellAnchor editAs="oneCell">
    <xdr:from>
      <xdr:col>0</xdr:col>
      <xdr:colOff>175847</xdr:colOff>
      <xdr:row>9</xdr:row>
      <xdr:rowOff>119324</xdr:rowOff>
    </xdr:from>
    <xdr:to>
      <xdr:col>0</xdr:col>
      <xdr:colOff>720133</xdr:colOff>
      <xdr:row>11</xdr:row>
      <xdr:rowOff>133977</xdr:rowOff>
    </xdr:to>
    <xdr:pic>
      <xdr:nvPicPr>
        <xdr:cNvPr id="7" name="Image 6" descr="Résultat de recherche d'images pour &quot;pictogramme danger&quot;">
          <a:extLst>
            <a:ext uri="{FF2B5EF4-FFF2-40B4-BE49-F238E27FC236}">
              <a16:creationId xmlns:a16="http://schemas.microsoft.com/office/drawing/2014/main" id="{A675B77D-1A59-48F4-896F-B4530F341C9A}"/>
            </a:ext>
          </a:extLst>
        </xdr:cNvPr>
        <xdr:cNvPicPr/>
      </xdr:nvPicPr>
      <xdr:blipFill>
        <a:blip xmlns:r="http://schemas.openxmlformats.org/officeDocument/2006/relationships" r:embed="rId2" cstate="print"/>
        <a:srcRect/>
        <a:stretch>
          <a:fillRect/>
        </a:stretch>
      </xdr:blipFill>
      <xdr:spPr bwMode="auto">
        <a:xfrm>
          <a:off x="175847" y="2623038"/>
          <a:ext cx="544286" cy="5003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conomie.wallonie.be/content/reporting-t%C3%A9l%C3%A9charge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6A5EF-7061-4D9F-B7F4-529BEFD57EDE}">
  <sheetPr>
    <pageSetUpPr fitToPage="1"/>
  </sheetPr>
  <dimension ref="A1:S158"/>
  <sheetViews>
    <sheetView tabSelected="1" zoomScaleNormal="100" workbookViewId="0">
      <selection activeCell="P158" sqref="P158"/>
    </sheetView>
  </sheetViews>
  <sheetFormatPr baseColWidth="10" defaultColWidth="11.44140625" defaultRowHeight="13.8" outlineLevelCol="1" x14ac:dyDescent="0.3"/>
  <cols>
    <col min="1" max="1" width="6.44140625" style="46" customWidth="1"/>
    <col min="2" max="2" width="13.77734375" style="8" customWidth="1"/>
    <col min="3" max="3" width="18.88671875" style="4" customWidth="1"/>
    <col min="4" max="4" width="11.5546875" style="4" customWidth="1"/>
    <col min="5" max="5" width="12.44140625" style="3" customWidth="1"/>
    <col min="6" max="6" width="12.6640625" style="9" customWidth="1"/>
    <col min="7" max="7" width="10.6640625" style="9" customWidth="1"/>
    <col min="8" max="8" width="10.109375" style="3" customWidth="1"/>
    <col min="9" max="9" width="10.21875" style="15" customWidth="1"/>
    <col min="10" max="10" width="11.44140625" style="18" customWidth="1"/>
    <col min="11" max="15" width="11.44140625" style="18" customWidth="1" outlineLevel="1"/>
    <col min="16" max="17" width="18.77734375" style="57" customWidth="1"/>
    <col min="18" max="18" width="15.77734375" style="57" customWidth="1"/>
    <col min="19" max="19" width="21.77734375" style="4" customWidth="1"/>
    <col min="20" max="16384" width="11.44140625" style="4"/>
  </cols>
  <sheetData>
    <row r="1" spans="1:19" s="10" customFormat="1" ht="15.6" x14ac:dyDescent="0.3">
      <c r="G1" s="41" t="s">
        <v>0</v>
      </c>
      <c r="H1" s="19"/>
      <c r="I1" s="239" t="s">
        <v>84</v>
      </c>
      <c r="J1" s="11"/>
      <c r="K1" s="11"/>
      <c r="L1" s="11"/>
      <c r="M1" s="11"/>
      <c r="N1" s="11"/>
      <c r="O1" s="11"/>
      <c r="Q1" s="196"/>
      <c r="R1" s="51"/>
      <c r="S1" s="52"/>
    </row>
    <row r="2" spans="1:19" s="10" customFormat="1" ht="15.6" x14ac:dyDescent="0.3">
      <c r="G2" s="41" t="s">
        <v>1</v>
      </c>
      <c r="H2" s="19"/>
      <c r="I2" s="239" t="s">
        <v>84</v>
      </c>
      <c r="J2" s="11"/>
      <c r="K2" s="11"/>
      <c r="L2" s="11"/>
      <c r="M2" s="11"/>
      <c r="N2" s="11"/>
      <c r="O2" s="11"/>
      <c r="Q2" s="196"/>
      <c r="R2" s="53"/>
      <c r="S2" s="16"/>
    </row>
    <row r="3" spans="1:19" s="10" customFormat="1" ht="18" x14ac:dyDescent="0.3">
      <c r="C3" s="333" t="s">
        <v>45</v>
      </c>
      <c r="D3" s="333"/>
      <c r="E3" s="333"/>
      <c r="F3" s="333"/>
      <c r="G3" s="253" t="s">
        <v>67</v>
      </c>
      <c r="H3" s="254"/>
      <c r="I3" s="239" t="s">
        <v>96</v>
      </c>
      <c r="J3" s="11"/>
      <c r="K3" s="11"/>
      <c r="L3" s="11"/>
      <c r="M3" s="11"/>
      <c r="N3" s="11"/>
      <c r="O3" s="11"/>
      <c r="P3" s="19"/>
      <c r="Q3" s="55"/>
      <c r="R3" s="13"/>
      <c r="S3" s="16"/>
    </row>
    <row r="4" spans="1:19" s="10" customFormat="1" ht="15.6" x14ac:dyDescent="0.3">
      <c r="F4" s="41"/>
      <c r="G4" s="162" t="s">
        <v>71</v>
      </c>
      <c r="H4" s="78" t="s">
        <v>39</v>
      </c>
      <c r="I4" s="163">
        <v>44927</v>
      </c>
      <c r="J4" s="78" t="s">
        <v>40</v>
      </c>
      <c r="K4" s="163">
        <v>45291</v>
      </c>
      <c r="L4" s="11"/>
      <c r="M4" s="11"/>
      <c r="N4" s="11"/>
      <c r="O4" s="11"/>
      <c r="P4" s="19"/>
      <c r="Q4" s="55"/>
      <c r="R4" s="13"/>
      <c r="S4" s="16"/>
    </row>
    <row r="5" spans="1:19" s="10" customFormat="1" ht="15.6" x14ac:dyDescent="0.3">
      <c r="F5" s="41"/>
      <c r="H5" s="19"/>
      <c r="I5" s="11"/>
      <c r="J5" s="11"/>
      <c r="K5" s="11"/>
      <c r="L5" s="11"/>
      <c r="M5" s="11"/>
      <c r="N5" s="11"/>
      <c r="O5" s="11"/>
      <c r="P5" s="19"/>
      <c r="Q5" s="55"/>
      <c r="R5" s="13"/>
      <c r="S5" s="16"/>
    </row>
    <row r="6" spans="1:19" s="10" customFormat="1" ht="15.6" x14ac:dyDescent="0.3">
      <c r="B6" s="507" t="s">
        <v>144</v>
      </c>
      <c r="F6" s="162"/>
      <c r="H6" s="19"/>
      <c r="I6" s="11"/>
      <c r="J6" s="11"/>
      <c r="K6" s="11"/>
      <c r="L6" s="11"/>
      <c r="M6" s="11"/>
      <c r="N6" s="11"/>
      <c r="O6" s="11"/>
      <c r="P6" s="19"/>
      <c r="Q6" s="55"/>
      <c r="R6" s="13"/>
      <c r="S6" s="16"/>
    </row>
    <row r="7" spans="1:19" s="10" customFormat="1" ht="15.6" x14ac:dyDescent="0.3">
      <c r="B7" s="279" t="s">
        <v>75</v>
      </c>
      <c r="F7" s="162"/>
      <c r="H7" s="19"/>
      <c r="I7" s="11"/>
      <c r="J7" s="11"/>
      <c r="K7" s="11"/>
      <c r="L7" s="11"/>
      <c r="M7" s="11"/>
      <c r="N7" s="11"/>
      <c r="O7" s="11"/>
      <c r="P7" s="19"/>
      <c r="Q7" s="55"/>
      <c r="R7" s="13"/>
      <c r="S7" s="16"/>
    </row>
    <row r="8" spans="1:19" s="20" customFormat="1" x14ac:dyDescent="0.3">
      <c r="A8" s="332"/>
      <c r="B8" s="197" t="s">
        <v>135</v>
      </c>
      <c r="D8" s="245"/>
      <c r="E8" s="1"/>
      <c r="F8" s="21"/>
      <c r="G8" s="21"/>
      <c r="H8" s="1"/>
      <c r="I8" s="22"/>
      <c r="J8" s="23"/>
      <c r="K8" s="23"/>
      <c r="L8" s="23"/>
      <c r="M8" s="23"/>
      <c r="N8" s="23"/>
      <c r="O8" s="23"/>
      <c r="P8" s="56"/>
      <c r="Q8" s="56"/>
      <c r="R8" s="56"/>
    </row>
    <row r="9" spans="1:19" s="245" customFormat="1" x14ac:dyDescent="0.3">
      <c r="A9" s="332"/>
      <c r="B9" s="197" t="s">
        <v>136</v>
      </c>
      <c r="E9" s="1"/>
      <c r="F9" s="21"/>
      <c r="G9" s="21"/>
      <c r="H9" s="1"/>
      <c r="I9" s="22"/>
      <c r="J9" s="23"/>
      <c r="K9" s="23"/>
      <c r="L9" s="23"/>
      <c r="M9" s="23"/>
      <c r="N9" s="23"/>
      <c r="O9" s="23"/>
      <c r="P9" s="56"/>
      <c r="Q9" s="56"/>
      <c r="R9" s="56"/>
    </row>
    <row r="10" spans="1:19" s="244" customFormat="1" x14ac:dyDescent="0.3">
      <c r="A10" s="332"/>
      <c r="B10" s="197" t="s">
        <v>137</v>
      </c>
      <c r="D10" s="245"/>
      <c r="E10" s="1"/>
      <c r="F10" s="21"/>
      <c r="G10" s="21"/>
      <c r="H10" s="1"/>
      <c r="I10" s="22"/>
      <c r="J10" s="23"/>
      <c r="K10" s="23"/>
      <c r="L10" s="23"/>
      <c r="M10" s="23"/>
      <c r="N10" s="23"/>
      <c r="O10" s="23"/>
      <c r="P10" s="56"/>
      <c r="Q10" s="56"/>
      <c r="R10" s="56"/>
    </row>
    <row r="11" spans="1:19" s="245" customFormat="1" x14ac:dyDescent="0.3">
      <c r="A11" s="332"/>
      <c r="B11" s="197" t="s">
        <v>138</v>
      </c>
      <c r="E11" s="1"/>
      <c r="F11" s="21"/>
      <c r="G11" s="21"/>
      <c r="H11" s="1"/>
      <c r="I11" s="22"/>
      <c r="J11" s="23"/>
      <c r="K11" s="23"/>
      <c r="L11" s="23"/>
      <c r="M11" s="23"/>
      <c r="N11" s="23"/>
      <c r="O11" s="23"/>
      <c r="P11" s="56"/>
      <c r="Q11" s="56"/>
      <c r="R11" s="56"/>
    </row>
    <row r="12" spans="1:19" x14ac:dyDescent="0.3">
      <c r="A12" s="332"/>
      <c r="B12" s="197" t="s">
        <v>139</v>
      </c>
    </row>
    <row r="13" spans="1:19" ht="28.2" customHeight="1" x14ac:dyDescent="0.3">
      <c r="A13" s="332"/>
      <c r="B13" s="448" t="s">
        <v>140</v>
      </c>
      <c r="C13" s="448"/>
      <c r="D13" s="448"/>
      <c r="E13" s="448"/>
      <c r="F13" s="448"/>
      <c r="G13" s="448"/>
      <c r="H13" s="448"/>
      <c r="I13" s="448"/>
      <c r="J13" s="448"/>
      <c r="K13" s="448"/>
      <c r="L13" s="448"/>
      <c r="M13" s="448"/>
      <c r="N13" s="448"/>
      <c r="O13" s="448"/>
      <c r="P13" s="448"/>
      <c r="Q13" s="448"/>
      <c r="R13" s="448"/>
      <c r="S13" s="448"/>
    </row>
    <row r="14" spans="1:19" x14ac:dyDescent="0.3">
      <c r="A14" s="332"/>
      <c r="B14" s="197" t="s">
        <v>146</v>
      </c>
    </row>
    <row r="15" spans="1:19" ht="30" customHeight="1" x14ac:dyDescent="0.3">
      <c r="A15" s="332"/>
      <c r="B15" s="479" t="s">
        <v>141</v>
      </c>
      <c r="C15" s="479"/>
      <c r="D15" s="479"/>
      <c r="E15" s="479"/>
      <c r="F15" s="479"/>
      <c r="G15" s="479"/>
      <c r="H15" s="479"/>
      <c r="I15" s="479"/>
      <c r="J15" s="479"/>
      <c r="K15" s="479"/>
      <c r="L15" s="479"/>
      <c r="M15" s="479"/>
      <c r="N15" s="479"/>
      <c r="O15" s="479"/>
      <c r="P15" s="479"/>
      <c r="Q15" s="479"/>
      <c r="R15" s="479"/>
      <c r="S15" s="479"/>
    </row>
    <row r="16" spans="1:19" x14ac:dyDescent="0.3">
      <c r="A16" s="332"/>
      <c r="B16" s="4"/>
      <c r="C16" s="280"/>
    </row>
    <row r="17" spans="1:19" x14ac:dyDescent="0.3">
      <c r="A17" s="332"/>
      <c r="B17" s="200" t="s">
        <v>145</v>
      </c>
    </row>
    <row r="18" spans="1:19" x14ac:dyDescent="0.3">
      <c r="A18" s="20"/>
      <c r="B18" s="198"/>
    </row>
    <row r="19" spans="1:19" s="12" customFormat="1" ht="15.6" x14ac:dyDescent="0.3">
      <c r="A19" s="285" t="s">
        <v>142</v>
      </c>
      <c r="B19" s="286"/>
      <c r="C19" s="287"/>
      <c r="D19" s="491"/>
      <c r="E19" s="288"/>
      <c r="F19" s="487"/>
      <c r="G19" s="487"/>
      <c r="H19" s="288"/>
      <c r="I19" s="488"/>
      <c r="J19" s="489"/>
      <c r="K19" s="489"/>
      <c r="L19" s="489"/>
      <c r="M19" s="489"/>
      <c r="N19" s="489"/>
      <c r="O19" s="489"/>
      <c r="P19" s="490"/>
      <c r="Q19" s="490"/>
      <c r="R19" s="490"/>
      <c r="S19" s="287"/>
    </row>
    <row r="20" spans="1:19" s="5" customFormat="1" ht="14.4" thickBot="1" x14ac:dyDescent="0.35">
      <c r="A20" s="42"/>
      <c r="B20" s="6"/>
      <c r="E20" s="2"/>
      <c r="F20" s="7"/>
      <c r="G20" s="7"/>
      <c r="H20" s="2"/>
      <c r="I20" s="14"/>
      <c r="J20" s="17"/>
      <c r="K20" s="17"/>
      <c r="L20" s="17"/>
      <c r="M20" s="17"/>
      <c r="N20" s="17"/>
      <c r="O20" s="17"/>
      <c r="P20" s="59"/>
      <c r="Q20" s="59"/>
      <c r="R20" s="59"/>
    </row>
    <row r="21" spans="1:19" s="1" customFormat="1" ht="24.75" customHeight="1" x14ac:dyDescent="0.3">
      <c r="A21" s="357" t="s">
        <v>4</v>
      </c>
      <c r="B21" s="359" t="s">
        <v>69</v>
      </c>
      <c r="C21" s="341" t="s">
        <v>92</v>
      </c>
      <c r="D21" s="367" t="s">
        <v>89</v>
      </c>
      <c r="E21" s="341" t="s">
        <v>119</v>
      </c>
      <c r="F21" s="343" t="s">
        <v>3</v>
      </c>
      <c r="G21" s="341" t="s">
        <v>5</v>
      </c>
      <c r="H21" s="341"/>
      <c r="I21" s="337" t="s">
        <v>8</v>
      </c>
      <c r="J21" s="180" t="s">
        <v>46</v>
      </c>
      <c r="K21" s="180" t="s">
        <v>46</v>
      </c>
      <c r="L21" s="180" t="s">
        <v>46</v>
      </c>
      <c r="M21" s="180" t="s">
        <v>46</v>
      </c>
      <c r="N21" s="180" t="s">
        <v>46</v>
      </c>
      <c r="O21" s="180" t="s">
        <v>46</v>
      </c>
      <c r="P21" s="339" t="s">
        <v>112</v>
      </c>
      <c r="Q21" s="329" t="s">
        <v>9</v>
      </c>
      <c r="R21" s="330"/>
      <c r="S21" s="331"/>
    </row>
    <row r="22" spans="1:19" s="1" customFormat="1" ht="42.6" customHeight="1" thickBot="1" x14ac:dyDescent="0.35">
      <c r="A22" s="358"/>
      <c r="B22" s="360"/>
      <c r="C22" s="342"/>
      <c r="D22" s="368"/>
      <c r="E22" s="342"/>
      <c r="F22" s="344"/>
      <c r="G22" s="181" t="s">
        <v>6</v>
      </c>
      <c r="H22" s="182" t="s">
        <v>7</v>
      </c>
      <c r="I22" s="338"/>
      <c r="J22" s="183" t="s">
        <v>66</v>
      </c>
      <c r="K22" s="183" t="s">
        <v>49</v>
      </c>
      <c r="L22" s="183" t="s">
        <v>50</v>
      </c>
      <c r="M22" s="183" t="s">
        <v>51</v>
      </c>
      <c r="N22" s="183" t="s">
        <v>53</v>
      </c>
      <c r="O22" s="183" t="s">
        <v>47</v>
      </c>
      <c r="P22" s="340"/>
      <c r="Q22" s="148" t="s">
        <v>11</v>
      </c>
      <c r="R22" s="467" t="s">
        <v>10</v>
      </c>
      <c r="S22" s="468" t="s">
        <v>7</v>
      </c>
    </row>
    <row r="23" spans="1:19" x14ac:dyDescent="0.3">
      <c r="A23" s="43">
        <v>23001</v>
      </c>
      <c r="B23" s="266">
        <v>44938</v>
      </c>
      <c r="C23" s="25" t="str">
        <f>'1C Time sheet'!$B$8</f>
        <v>Mmm Aaaa</v>
      </c>
      <c r="D23" s="269">
        <v>2</v>
      </c>
      <c r="E23" s="235">
        <f>'1C Time sheet'!C$15</f>
        <v>44927</v>
      </c>
      <c r="F23" s="71">
        <v>2304</v>
      </c>
      <c r="G23" s="60"/>
      <c r="H23" s="26"/>
      <c r="I23" s="36"/>
      <c r="J23" s="250">
        <f>'1C Time sheet'!$C$23</f>
        <v>0.38</v>
      </c>
      <c r="K23" s="184">
        <f>'1C Time sheet'!$C$29</f>
        <v>0.21</v>
      </c>
      <c r="L23" s="184">
        <f>'1C Time sheet'!$C$30</f>
        <v>0.08</v>
      </c>
      <c r="M23" s="184">
        <f>'1C Time sheet'!$C$31</f>
        <v>0.09</v>
      </c>
      <c r="N23" s="184">
        <f>'1C Time sheet'!$C$32</f>
        <v>0.24</v>
      </c>
      <c r="O23" s="185">
        <f>J23+K23+L23+M23+N23</f>
        <v>0.99999999999999989</v>
      </c>
      <c r="P23" s="257">
        <f>(F23*I23-G23)*J23</f>
        <v>0</v>
      </c>
      <c r="Q23" s="143">
        <f t="shared" ref="Q23:Q57" si="0">P23-R23</f>
        <v>0</v>
      </c>
      <c r="R23" s="272"/>
      <c r="S23" s="48"/>
    </row>
    <row r="24" spans="1:19" x14ac:dyDescent="0.3">
      <c r="A24" s="44"/>
      <c r="B24" s="267"/>
      <c r="C24" s="28" t="str">
        <f>'1C Time sheet'!$B$8</f>
        <v>Mmm Aaaa</v>
      </c>
      <c r="D24" s="270"/>
      <c r="E24" s="236">
        <f>'1C Time sheet'!D$15</f>
        <v>44958</v>
      </c>
      <c r="F24" s="73"/>
      <c r="G24" s="61"/>
      <c r="H24" s="29"/>
      <c r="I24" s="37"/>
      <c r="J24" s="251">
        <f>'1C Time sheet'!$D$23</f>
        <v>0.39</v>
      </c>
      <c r="K24" s="191">
        <f>'1C Time sheet'!$D$29</f>
        <v>0.22</v>
      </c>
      <c r="L24" s="191">
        <f>'1C Time sheet'!$D$30</f>
        <v>0.08</v>
      </c>
      <c r="M24" s="191">
        <f>'1C Time sheet'!$D$31</f>
        <v>0.09</v>
      </c>
      <c r="N24" s="191">
        <f>'1C Time sheet'!$D$32</f>
        <v>0.22</v>
      </c>
      <c r="O24" s="187">
        <f>J24+K24+L24+M24+N24</f>
        <v>0.99999999999999989</v>
      </c>
      <c r="P24" s="258">
        <f t="shared" ref="P24:P57" si="1">(F24*I24-G24)*J24</f>
        <v>0</v>
      </c>
      <c r="Q24" s="144">
        <f t="shared" si="0"/>
        <v>0</v>
      </c>
      <c r="R24" s="273"/>
      <c r="S24" s="49"/>
    </row>
    <row r="25" spans="1:19" x14ac:dyDescent="0.3">
      <c r="A25" s="44"/>
      <c r="B25" s="267"/>
      <c r="C25" s="28" t="str">
        <f>'1C Time sheet'!$B$8</f>
        <v>Mmm Aaaa</v>
      </c>
      <c r="D25" s="270"/>
      <c r="E25" s="236">
        <f>'1C Time sheet'!E$15</f>
        <v>44986</v>
      </c>
      <c r="F25" s="73"/>
      <c r="G25" s="61"/>
      <c r="H25" s="29"/>
      <c r="I25" s="37"/>
      <c r="J25" s="251">
        <f>'1C Time sheet'!$E$23</f>
        <v>0.4</v>
      </c>
      <c r="K25" s="191">
        <f>'1C Time sheet'!$E$29</f>
        <v>0.23</v>
      </c>
      <c r="L25" s="191">
        <f>'1C Time sheet'!$E$30</f>
        <v>0.08</v>
      </c>
      <c r="M25" s="191">
        <f>'1C Time sheet'!$E$31</f>
        <v>0.09</v>
      </c>
      <c r="N25" s="191">
        <f>'1C Time sheet'!$E$32</f>
        <v>0.2</v>
      </c>
      <c r="O25" s="187">
        <f t="shared" ref="O25:O57" si="2">J25+K25+L25+M25+N25</f>
        <v>1</v>
      </c>
      <c r="P25" s="258">
        <f t="shared" si="1"/>
        <v>0</v>
      </c>
      <c r="Q25" s="144">
        <f t="shared" si="0"/>
        <v>0</v>
      </c>
      <c r="R25" s="273"/>
      <c r="S25" s="49"/>
    </row>
    <row r="26" spans="1:19" x14ac:dyDescent="0.3">
      <c r="A26" s="44"/>
      <c r="B26" s="267"/>
      <c r="C26" s="28" t="str">
        <f>'1C Time sheet'!$B$8</f>
        <v>Mmm Aaaa</v>
      </c>
      <c r="D26" s="270"/>
      <c r="E26" s="236">
        <f>'1C Time sheet'!F$15</f>
        <v>45017</v>
      </c>
      <c r="F26" s="73"/>
      <c r="G26" s="61"/>
      <c r="H26" s="29"/>
      <c r="I26" s="37"/>
      <c r="J26" s="251">
        <f>'1C Time sheet'!$F$23</f>
        <v>0.41000000000000003</v>
      </c>
      <c r="K26" s="191">
        <f>'1C Time sheet'!$F$29</f>
        <v>0.24</v>
      </c>
      <c r="L26" s="191">
        <f>'1C Time sheet'!$F$30</f>
        <v>0.08</v>
      </c>
      <c r="M26" s="191">
        <f>'1C Time sheet'!$F$31</f>
        <v>0.09</v>
      </c>
      <c r="N26" s="191">
        <f>'1C Time sheet'!$F$32</f>
        <v>0.18</v>
      </c>
      <c r="O26" s="187">
        <f t="shared" si="2"/>
        <v>1</v>
      </c>
      <c r="P26" s="258">
        <f t="shared" si="1"/>
        <v>0</v>
      </c>
      <c r="Q26" s="144">
        <f t="shared" si="0"/>
        <v>0</v>
      </c>
      <c r="R26" s="273"/>
      <c r="S26" s="49"/>
    </row>
    <row r="27" spans="1:19" x14ac:dyDescent="0.3">
      <c r="A27" s="44"/>
      <c r="B27" s="267"/>
      <c r="C27" s="28" t="str">
        <f>'1C Time sheet'!$B$8</f>
        <v>Mmm Aaaa</v>
      </c>
      <c r="D27" s="270"/>
      <c r="E27" s="236">
        <f>'1C Time sheet'!G$15</f>
        <v>45047</v>
      </c>
      <c r="F27" s="73"/>
      <c r="G27" s="61"/>
      <c r="H27" s="29"/>
      <c r="I27" s="37"/>
      <c r="J27" s="251">
        <f>'1C Time sheet'!$G$23</f>
        <v>0.42</v>
      </c>
      <c r="K27" s="191">
        <f>'1C Time sheet'!$G$29</f>
        <v>0.25</v>
      </c>
      <c r="L27" s="191">
        <f>'1C Time sheet'!$G$30</f>
        <v>0.08</v>
      </c>
      <c r="M27" s="191">
        <f>'1C Time sheet'!$G$31</f>
        <v>0.09</v>
      </c>
      <c r="N27" s="191">
        <f>'1C Time sheet'!$G$32</f>
        <v>0.16</v>
      </c>
      <c r="O27" s="187">
        <f t="shared" si="2"/>
        <v>0.99999999999999989</v>
      </c>
      <c r="P27" s="258">
        <f t="shared" si="1"/>
        <v>0</v>
      </c>
      <c r="Q27" s="144">
        <f t="shared" si="0"/>
        <v>0</v>
      </c>
      <c r="R27" s="273"/>
      <c r="S27" s="49"/>
    </row>
    <row r="28" spans="1:19" x14ac:dyDescent="0.3">
      <c r="A28" s="44"/>
      <c r="B28" s="267"/>
      <c r="C28" s="28" t="str">
        <f>'1C Time sheet'!$B$8</f>
        <v>Mmm Aaaa</v>
      </c>
      <c r="D28" s="270"/>
      <c r="E28" s="236">
        <f>'1C Time sheet'!H$15</f>
        <v>45078</v>
      </c>
      <c r="F28" s="73"/>
      <c r="G28" s="61"/>
      <c r="H28" s="29"/>
      <c r="I28" s="37"/>
      <c r="J28" s="251">
        <f>'1C Time sheet'!$H$23</f>
        <v>0.43</v>
      </c>
      <c r="K28" s="191">
        <f>'1C Time sheet'!$H$29</f>
        <v>0.26</v>
      </c>
      <c r="L28" s="191">
        <f>'1C Time sheet'!$H$30</f>
        <v>0.08</v>
      </c>
      <c r="M28" s="191">
        <f>'1C Time sheet'!$H$31</f>
        <v>0.09</v>
      </c>
      <c r="N28" s="191">
        <f>'1C Time sheet'!$H$32</f>
        <v>0.14000000000000001</v>
      </c>
      <c r="O28" s="187">
        <f t="shared" si="2"/>
        <v>0.99999999999999989</v>
      </c>
      <c r="P28" s="258">
        <f t="shared" si="1"/>
        <v>0</v>
      </c>
      <c r="Q28" s="144">
        <f t="shared" si="0"/>
        <v>0</v>
      </c>
      <c r="R28" s="273"/>
      <c r="S28" s="49"/>
    </row>
    <row r="29" spans="1:19" x14ac:dyDescent="0.3">
      <c r="A29" s="44"/>
      <c r="B29" s="267"/>
      <c r="C29" s="28" t="str">
        <f>'1C Time sheet'!$B$8</f>
        <v>Mmm Aaaa</v>
      </c>
      <c r="D29" s="270"/>
      <c r="E29" s="236">
        <f>'1C Time sheet'!I$15</f>
        <v>45108</v>
      </c>
      <c r="F29" s="73"/>
      <c r="G29" s="61"/>
      <c r="H29" s="29"/>
      <c r="I29" s="37"/>
      <c r="J29" s="251">
        <f>'1C Time sheet'!$I$23</f>
        <v>0.44</v>
      </c>
      <c r="K29" s="191">
        <f>'1C Time sheet'!$I$29</f>
        <v>0.27</v>
      </c>
      <c r="L29" s="191">
        <f>'1C Time sheet'!$I$30</f>
        <v>0.08</v>
      </c>
      <c r="M29" s="191">
        <f>'1C Time sheet'!$I$31</f>
        <v>0.09</v>
      </c>
      <c r="N29" s="191">
        <f>'1C Time sheet'!$I$32</f>
        <v>0.12</v>
      </c>
      <c r="O29" s="187">
        <f t="shared" si="2"/>
        <v>0.99999999999999989</v>
      </c>
      <c r="P29" s="258">
        <f t="shared" si="1"/>
        <v>0</v>
      </c>
      <c r="Q29" s="144">
        <f t="shared" si="0"/>
        <v>0</v>
      </c>
      <c r="R29" s="273"/>
      <c r="S29" s="49"/>
    </row>
    <row r="30" spans="1:19" x14ac:dyDescent="0.3">
      <c r="A30" s="44"/>
      <c r="B30" s="267"/>
      <c r="C30" s="28" t="str">
        <f>'1C Time sheet'!$B$8</f>
        <v>Mmm Aaaa</v>
      </c>
      <c r="D30" s="270"/>
      <c r="E30" s="236">
        <f>'1C Time sheet'!J$15</f>
        <v>45139</v>
      </c>
      <c r="F30" s="73"/>
      <c r="G30" s="61"/>
      <c r="H30" s="29"/>
      <c r="I30" s="37"/>
      <c r="J30" s="251">
        <f>'1C Time sheet'!$J$23</f>
        <v>0.44999999999999996</v>
      </c>
      <c r="K30" s="191">
        <f>'1C Time sheet'!$J$29</f>
        <v>0.28000000000000003</v>
      </c>
      <c r="L30" s="191">
        <f>'1C Time sheet'!$J$30</f>
        <v>0.08</v>
      </c>
      <c r="M30" s="191">
        <f>'1C Time sheet'!$J$31</f>
        <v>0.09</v>
      </c>
      <c r="N30" s="191">
        <f>'1C Time sheet'!$J$32</f>
        <v>0.1</v>
      </c>
      <c r="O30" s="187">
        <f t="shared" si="2"/>
        <v>0.99999999999999989</v>
      </c>
      <c r="P30" s="258">
        <f t="shared" si="1"/>
        <v>0</v>
      </c>
      <c r="Q30" s="144">
        <f t="shared" si="0"/>
        <v>0</v>
      </c>
      <c r="R30" s="273"/>
      <c r="S30" s="49"/>
    </row>
    <row r="31" spans="1:19" x14ac:dyDescent="0.3">
      <c r="A31" s="44"/>
      <c r="B31" s="267"/>
      <c r="C31" s="28" t="str">
        <f>'1C Time sheet'!$B$8</f>
        <v>Mmm Aaaa</v>
      </c>
      <c r="D31" s="270"/>
      <c r="E31" s="236">
        <f>'1C Time sheet'!K$15</f>
        <v>45170</v>
      </c>
      <c r="F31" s="73"/>
      <c r="G31" s="61"/>
      <c r="H31" s="29"/>
      <c r="I31" s="37"/>
      <c r="J31" s="251">
        <f>'1C Time sheet'!$K$23</f>
        <v>0.45999999999999996</v>
      </c>
      <c r="K31" s="191">
        <f>'1C Time sheet'!$K$29</f>
        <v>0.28999999999999998</v>
      </c>
      <c r="L31" s="191">
        <f>'1C Time sheet'!$K$30</f>
        <v>0.08</v>
      </c>
      <c r="M31" s="191">
        <f>'1C Time sheet'!$K$31</f>
        <v>0.09</v>
      </c>
      <c r="N31" s="191">
        <f>'1C Time sheet'!$K$32</f>
        <v>0.08</v>
      </c>
      <c r="O31" s="187">
        <f t="shared" si="2"/>
        <v>0.99999999999999989</v>
      </c>
      <c r="P31" s="258">
        <f t="shared" si="1"/>
        <v>0</v>
      </c>
      <c r="Q31" s="144">
        <f t="shared" si="0"/>
        <v>0</v>
      </c>
      <c r="R31" s="273"/>
      <c r="S31" s="49"/>
    </row>
    <row r="32" spans="1:19" x14ac:dyDescent="0.3">
      <c r="A32" s="44"/>
      <c r="B32" s="267"/>
      <c r="C32" s="28" t="str">
        <f>'1C Time sheet'!$B$8</f>
        <v>Mmm Aaaa</v>
      </c>
      <c r="D32" s="270"/>
      <c r="E32" s="236">
        <f>'1C Time sheet'!L$15</f>
        <v>45200</v>
      </c>
      <c r="F32" s="73"/>
      <c r="G32" s="61"/>
      <c r="H32" s="29"/>
      <c r="I32" s="37"/>
      <c r="J32" s="251">
        <f>'1C Time sheet'!$L$23</f>
        <v>0.47</v>
      </c>
      <c r="K32" s="191">
        <f>'1C Time sheet'!$L$29</f>
        <v>0.3</v>
      </c>
      <c r="L32" s="191">
        <f>'1C Time sheet'!$L$30</f>
        <v>0.08</v>
      </c>
      <c r="M32" s="191">
        <f>'1C Time sheet'!$L$31</f>
        <v>0.09</v>
      </c>
      <c r="N32" s="191">
        <f>'1C Time sheet'!$L$32</f>
        <v>0.06</v>
      </c>
      <c r="O32" s="187">
        <f t="shared" si="2"/>
        <v>1</v>
      </c>
      <c r="P32" s="258">
        <f t="shared" si="1"/>
        <v>0</v>
      </c>
      <c r="Q32" s="144">
        <f t="shared" si="0"/>
        <v>0</v>
      </c>
      <c r="R32" s="273"/>
      <c r="S32" s="49"/>
    </row>
    <row r="33" spans="1:19" x14ac:dyDescent="0.3">
      <c r="A33" s="44"/>
      <c r="B33" s="267"/>
      <c r="C33" s="28" t="str">
        <f>'1C Time sheet'!$B$8</f>
        <v>Mmm Aaaa</v>
      </c>
      <c r="D33" s="270"/>
      <c r="E33" s="236">
        <f>'1C Time sheet'!M$15</f>
        <v>45231</v>
      </c>
      <c r="F33" s="73"/>
      <c r="G33" s="61"/>
      <c r="H33" s="29"/>
      <c r="I33" s="37"/>
      <c r="J33" s="251">
        <f>'1C Time sheet'!$M$23</f>
        <v>0.48</v>
      </c>
      <c r="K33" s="191">
        <f>'1C Time sheet'!$M$29</f>
        <v>0.31</v>
      </c>
      <c r="L33" s="191">
        <f>'1C Time sheet'!$M$30</f>
        <v>0.08</v>
      </c>
      <c r="M33" s="191">
        <f>'1C Time sheet'!$M$31</f>
        <v>0.09</v>
      </c>
      <c r="N33" s="191">
        <f>'1C Time sheet'!$M$32</f>
        <v>0.04</v>
      </c>
      <c r="O33" s="187">
        <f t="shared" si="2"/>
        <v>1</v>
      </c>
      <c r="P33" s="258">
        <f t="shared" si="1"/>
        <v>0</v>
      </c>
      <c r="Q33" s="144">
        <f t="shared" si="0"/>
        <v>0</v>
      </c>
      <c r="R33" s="273"/>
      <c r="S33" s="49"/>
    </row>
    <row r="34" spans="1:19" x14ac:dyDescent="0.3">
      <c r="A34" s="44"/>
      <c r="B34" s="267"/>
      <c r="C34" s="28" t="str">
        <f>'1C Time sheet'!$B$8</f>
        <v>Mmm Aaaa</v>
      </c>
      <c r="D34" s="270"/>
      <c r="E34" s="236">
        <f>'1C Time sheet'!N$15</f>
        <v>45261</v>
      </c>
      <c r="F34" s="73"/>
      <c r="G34" s="61"/>
      <c r="H34" s="29"/>
      <c r="I34" s="37"/>
      <c r="J34" s="251">
        <f>'1C Time sheet'!$N$23</f>
        <v>0.49</v>
      </c>
      <c r="K34" s="191">
        <f>'1C Time sheet'!$N$29</f>
        <v>0.32</v>
      </c>
      <c r="L34" s="191">
        <f>'1C Time sheet'!$N$30</f>
        <v>0.08</v>
      </c>
      <c r="M34" s="191">
        <f>'1C Time sheet'!$N$31</f>
        <v>0.09</v>
      </c>
      <c r="N34" s="191">
        <f>'1C Time sheet'!$N$32</f>
        <v>0.02</v>
      </c>
      <c r="O34" s="187">
        <f t="shared" si="2"/>
        <v>1</v>
      </c>
      <c r="P34" s="258">
        <f t="shared" si="1"/>
        <v>0</v>
      </c>
      <c r="Q34" s="144">
        <f t="shared" si="0"/>
        <v>0</v>
      </c>
      <c r="R34" s="273"/>
      <c r="S34" s="49"/>
    </row>
    <row r="35" spans="1:19" x14ac:dyDescent="0.3">
      <c r="A35" s="44"/>
      <c r="B35" s="267"/>
      <c r="C35" s="28" t="str">
        <f>'1C Time sheet'!$B$38</f>
        <v>Nnn Bbbb</v>
      </c>
      <c r="D35" s="270"/>
      <c r="E35" s="236">
        <f>'1C Time sheet'!C$15</f>
        <v>44927</v>
      </c>
      <c r="F35" s="73"/>
      <c r="G35" s="61"/>
      <c r="H35" s="29"/>
      <c r="I35" s="37"/>
      <c r="J35" s="251">
        <f>'1C Time sheet'!$C$53</f>
        <v>0.38</v>
      </c>
      <c r="K35" s="191">
        <f>'1C Time sheet'!$C$59</f>
        <v>0.21</v>
      </c>
      <c r="L35" s="191">
        <f>'1C Time sheet'!$C$60</f>
        <v>0.1</v>
      </c>
      <c r="M35" s="191">
        <f>'1C Time sheet'!$C$61</f>
        <v>0.11</v>
      </c>
      <c r="N35" s="191">
        <f>'1C Time sheet'!$C$62</f>
        <v>0.2</v>
      </c>
      <c r="O35" s="187">
        <f t="shared" si="2"/>
        <v>1</v>
      </c>
      <c r="P35" s="258">
        <f t="shared" si="1"/>
        <v>0</v>
      </c>
      <c r="Q35" s="144">
        <f t="shared" si="0"/>
        <v>0</v>
      </c>
      <c r="R35" s="273"/>
      <c r="S35" s="49"/>
    </row>
    <row r="36" spans="1:19" x14ac:dyDescent="0.3">
      <c r="A36" s="44"/>
      <c r="B36" s="267"/>
      <c r="C36" s="28" t="str">
        <f>'1C Time sheet'!$B$38</f>
        <v>Nnn Bbbb</v>
      </c>
      <c r="D36" s="270"/>
      <c r="E36" s="236">
        <f>'1C Time sheet'!D$15</f>
        <v>44958</v>
      </c>
      <c r="F36" s="73"/>
      <c r="G36" s="61"/>
      <c r="H36" s="29"/>
      <c r="I36" s="37"/>
      <c r="J36" s="251">
        <f>'1C Time sheet'!$D$53</f>
        <v>0.39</v>
      </c>
      <c r="K36" s="191">
        <f>'1C Time sheet'!$D$59</f>
        <v>0.22</v>
      </c>
      <c r="L36" s="191">
        <f>'1C Time sheet'!$D$60</f>
        <v>0.1</v>
      </c>
      <c r="M36" s="191">
        <f>'1C Time sheet'!$D$61</f>
        <v>0.11</v>
      </c>
      <c r="N36" s="191">
        <f>'1C Time sheet'!$D$62</f>
        <v>0.18</v>
      </c>
      <c r="O36" s="187">
        <f t="shared" si="2"/>
        <v>1</v>
      </c>
      <c r="P36" s="258">
        <f t="shared" si="1"/>
        <v>0</v>
      </c>
      <c r="Q36" s="144">
        <f t="shared" si="0"/>
        <v>0</v>
      </c>
      <c r="R36" s="273"/>
      <c r="S36" s="49"/>
    </row>
    <row r="37" spans="1:19" x14ac:dyDescent="0.3">
      <c r="A37" s="44"/>
      <c r="B37" s="267"/>
      <c r="C37" s="28" t="str">
        <f>'1C Time sheet'!$B$38</f>
        <v>Nnn Bbbb</v>
      </c>
      <c r="D37" s="270"/>
      <c r="E37" s="236">
        <f>'1C Time sheet'!E$15</f>
        <v>44986</v>
      </c>
      <c r="F37" s="73"/>
      <c r="G37" s="61"/>
      <c r="H37" s="29"/>
      <c r="I37" s="37"/>
      <c r="J37" s="251">
        <f>'1C Time sheet'!$E$53</f>
        <v>0.4</v>
      </c>
      <c r="K37" s="191">
        <f>'1C Time sheet'!$E$59</f>
        <v>0.23</v>
      </c>
      <c r="L37" s="191">
        <f>'1C Time sheet'!$E$60</f>
        <v>0.1</v>
      </c>
      <c r="M37" s="191">
        <f>'1C Time sheet'!$E$61</f>
        <v>0.11</v>
      </c>
      <c r="N37" s="191">
        <f>'1C Time sheet'!$E$62</f>
        <v>0.16</v>
      </c>
      <c r="O37" s="187">
        <f t="shared" ref="O37:O47" si="3">J37+K37+L37+M37+N37</f>
        <v>1</v>
      </c>
      <c r="P37" s="258">
        <f t="shared" ref="P37:P47" si="4">(F37*I37-G37)*J37</f>
        <v>0</v>
      </c>
      <c r="Q37" s="144">
        <f t="shared" ref="Q37:Q47" si="5">P37-R37</f>
        <v>0</v>
      </c>
      <c r="R37" s="273"/>
      <c r="S37" s="49"/>
    </row>
    <row r="38" spans="1:19" x14ac:dyDescent="0.3">
      <c r="A38" s="44"/>
      <c r="B38" s="267"/>
      <c r="C38" s="28" t="str">
        <f>'1C Time sheet'!$B$38</f>
        <v>Nnn Bbbb</v>
      </c>
      <c r="D38" s="270"/>
      <c r="E38" s="236">
        <f>'1C Time sheet'!F$15</f>
        <v>45017</v>
      </c>
      <c r="F38" s="73"/>
      <c r="G38" s="61"/>
      <c r="H38" s="29"/>
      <c r="I38" s="37"/>
      <c r="J38" s="251">
        <f>'1C Time sheet'!F$53</f>
        <v>0.41000000000000003</v>
      </c>
      <c r="K38" s="191">
        <f>'1C Time sheet'!$F$59</f>
        <v>0.24</v>
      </c>
      <c r="L38" s="191">
        <f>'1C Time sheet'!$F$60</f>
        <v>0.1</v>
      </c>
      <c r="M38" s="191">
        <f>'1C Time sheet'!$F$61</f>
        <v>0.11</v>
      </c>
      <c r="N38" s="191">
        <f>'1C Time sheet'!$F$62</f>
        <v>0.14000000000000001</v>
      </c>
      <c r="O38" s="187">
        <f t="shared" si="3"/>
        <v>1</v>
      </c>
      <c r="P38" s="258">
        <f t="shared" si="4"/>
        <v>0</v>
      </c>
      <c r="Q38" s="144">
        <f t="shared" si="5"/>
        <v>0</v>
      </c>
      <c r="R38" s="273"/>
      <c r="S38" s="49"/>
    </row>
    <row r="39" spans="1:19" x14ac:dyDescent="0.3">
      <c r="A39" s="44"/>
      <c r="B39" s="267"/>
      <c r="C39" s="28" t="str">
        <f>'1C Time sheet'!$B$38</f>
        <v>Nnn Bbbb</v>
      </c>
      <c r="D39" s="270"/>
      <c r="E39" s="236">
        <f>'1C Time sheet'!G$15</f>
        <v>45047</v>
      </c>
      <c r="F39" s="73"/>
      <c r="G39" s="61"/>
      <c r="H39" s="29"/>
      <c r="I39" s="37"/>
      <c r="J39" s="251">
        <f>'1C Time sheet'!$G$53</f>
        <v>0.42</v>
      </c>
      <c r="K39" s="191">
        <f>'1C Time sheet'!$G$59</f>
        <v>0.25</v>
      </c>
      <c r="L39" s="191">
        <f>'1C Time sheet'!$G$60</f>
        <v>0.1</v>
      </c>
      <c r="M39" s="191">
        <f>'1C Time sheet'!$G$61</f>
        <v>0.11</v>
      </c>
      <c r="N39" s="191">
        <f>'1C Time sheet'!$G$62</f>
        <v>0.12</v>
      </c>
      <c r="O39" s="187">
        <f t="shared" si="3"/>
        <v>0.99999999999999989</v>
      </c>
      <c r="P39" s="258">
        <f t="shared" si="4"/>
        <v>0</v>
      </c>
      <c r="Q39" s="144">
        <f t="shared" si="5"/>
        <v>0</v>
      </c>
      <c r="R39" s="273"/>
      <c r="S39" s="49"/>
    </row>
    <row r="40" spans="1:19" x14ac:dyDescent="0.3">
      <c r="A40" s="44"/>
      <c r="B40" s="267"/>
      <c r="C40" s="28" t="str">
        <f>'1C Time sheet'!$B$38</f>
        <v>Nnn Bbbb</v>
      </c>
      <c r="D40" s="270"/>
      <c r="E40" s="236">
        <f>'1C Time sheet'!H$15</f>
        <v>45078</v>
      </c>
      <c r="F40" s="73"/>
      <c r="G40" s="61"/>
      <c r="H40" s="29"/>
      <c r="I40" s="37"/>
      <c r="J40" s="251">
        <f>'1C Time sheet'!$H$53</f>
        <v>0.43</v>
      </c>
      <c r="K40" s="191">
        <f>'1C Time sheet'!$H$59</f>
        <v>0.25</v>
      </c>
      <c r="L40" s="191">
        <f>'1C Time sheet'!$H$60</f>
        <v>0.1</v>
      </c>
      <c r="M40" s="191">
        <f>'1C Time sheet'!$H$61</f>
        <v>0.11</v>
      </c>
      <c r="N40" s="191">
        <f>'1C Time sheet'!$H$62</f>
        <v>0.11</v>
      </c>
      <c r="O40" s="187">
        <f t="shared" si="3"/>
        <v>0.99999999999999989</v>
      </c>
      <c r="P40" s="258">
        <f t="shared" si="4"/>
        <v>0</v>
      </c>
      <c r="Q40" s="144">
        <f t="shared" si="5"/>
        <v>0</v>
      </c>
      <c r="R40" s="273"/>
      <c r="S40" s="49"/>
    </row>
    <row r="41" spans="1:19" x14ac:dyDescent="0.3">
      <c r="A41" s="44"/>
      <c r="B41" s="267"/>
      <c r="C41" s="28" t="str">
        <f>'1C Time sheet'!$B$38</f>
        <v>Nnn Bbbb</v>
      </c>
      <c r="D41" s="270"/>
      <c r="E41" s="236">
        <f>'1C Time sheet'!I$15</f>
        <v>45108</v>
      </c>
      <c r="F41" s="73"/>
      <c r="G41" s="61"/>
      <c r="H41" s="29"/>
      <c r="I41" s="37"/>
      <c r="J41" s="251">
        <f>'1C Time sheet'!$I$53</f>
        <v>0.44</v>
      </c>
      <c r="K41" s="191">
        <f>'1C Time sheet'!$I$59</f>
        <v>0.25</v>
      </c>
      <c r="L41" s="191">
        <f>'1C Time sheet'!$I$60</f>
        <v>0.1</v>
      </c>
      <c r="M41" s="191">
        <f>'1C Time sheet'!$I$61</f>
        <v>0.11</v>
      </c>
      <c r="N41" s="191">
        <f>'1C Time sheet'!$I$62</f>
        <v>0.1</v>
      </c>
      <c r="O41" s="187">
        <f t="shared" si="3"/>
        <v>0.99999999999999989</v>
      </c>
      <c r="P41" s="258">
        <f t="shared" si="4"/>
        <v>0</v>
      </c>
      <c r="Q41" s="144">
        <f t="shared" si="5"/>
        <v>0</v>
      </c>
      <c r="R41" s="273"/>
      <c r="S41" s="49"/>
    </row>
    <row r="42" spans="1:19" x14ac:dyDescent="0.3">
      <c r="A42" s="44"/>
      <c r="B42" s="267"/>
      <c r="C42" s="28" t="str">
        <f>'1C Time sheet'!$B$38</f>
        <v>Nnn Bbbb</v>
      </c>
      <c r="D42" s="270"/>
      <c r="E42" s="236">
        <f>'1C Time sheet'!J$15</f>
        <v>45139</v>
      </c>
      <c r="F42" s="73"/>
      <c r="G42" s="61"/>
      <c r="H42" s="29"/>
      <c r="I42" s="37"/>
      <c r="J42" s="251">
        <f>'1C Time sheet'!$J$53</f>
        <v>0.44999999999999996</v>
      </c>
      <c r="K42" s="191">
        <f>'1C Time sheet'!$J$59</f>
        <v>0.25</v>
      </c>
      <c r="L42" s="191">
        <f>'1C Time sheet'!$J$60</f>
        <v>0.1</v>
      </c>
      <c r="M42" s="191">
        <f>'1C Time sheet'!$J$61</f>
        <v>0.11</v>
      </c>
      <c r="N42" s="191">
        <f>'1C Time sheet'!$J$62</f>
        <v>0.09</v>
      </c>
      <c r="O42" s="187">
        <f t="shared" si="3"/>
        <v>0.99999999999999989</v>
      </c>
      <c r="P42" s="258">
        <f t="shared" si="4"/>
        <v>0</v>
      </c>
      <c r="Q42" s="144">
        <f t="shared" si="5"/>
        <v>0</v>
      </c>
      <c r="R42" s="273"/>
      <c r="S42" s="49"/>
    </row>
    <row r="43" spans="1:19" x14ac:dyDescent="0.3">
      <c r="A43" s="44"/>
      <c r="B43" s="267"/>
      <c r="C43" s="28" t="str">
        <f>'1C Time sheet'!$B$38</f>
        <v>Nnn Bbbb</v>
      </c>
      <c r="D43" s="270"/>
      <c r="E43" s="236">
        <f>'1C Time sheet'!K$15</f>
        <v>45170</v>
      </c>
      <c r="F43" s="73"/>
      <c r="G43" s="61"/>
      <c r="H43" s="29"/>
      <c r="I43" s="37"/>
      <c r="J43" s="251">
        <f>'1C Time sheet'!$K$53</f>
        <v>0.45999999999999996</v>
      </c>
      <c r="K43" s="191">
        <f>'1C Time sheet'!$K$59</f>
        <v>0.25</v>
      </c>
      <c r="L43" s="191">
        <f>'1C Time sheet'!$K$60</f>
        <v>0.1</v>
      </c>
      <c r="M43" s="191">
        <f>'1C Time sheet'!$K$61</f>
        <v>0.11</v>
      </c>
      <c r="N43" s="191">
        <f>'1C Time sheet'!$K$32</f>
        <v>0.08</v>
      </c>
      <c r="O43" s="187">
        <f t="shared" si="3"/>
        <v>0.99999999999999989</v>
      </c>
      <c r="P43" s="258">
        <f t="shared" si="4"/>
        <v>0</v>
      </c>
      <c r="Q43" s="144">
        <f t="shared" si="5"/>
        <v>0</v>
      </c>
      <c r="R43" s="273"/>
      <c r="S43" s="49"/>
    </row>
    <row r="44" spans="1:19" x14ac:dyDescent="0.3">
      <c r="A44" s="44"/>
      <c r="B44" s="267"/>
      <c r="C44" s="28" t="str">
        <f>'1C Time sheet'!$B$38</f>
        <v>Nnn Bbbb</v>
      </c>
      <c r="D44" s="270"/>
      <c r="E44" s="236">
        <f>'1C Time sheet'!L$15</f>
        <v>45200</v>
      </c>
      <c r="F44" s="73"/>
      <c r="G44" s="61"/>
      <c r="H44" s="29"/>
      <c r="I44" s="37"/>
      <c r="J44" s="251">
        <f>'1C Time sheet'!$L$53</f>
        <v>0.47</v>
      </c>
      <c r="K44" s="191">
        <f>'1C Time sheet'!$L$59</f>
        <v>0.25</v>
      </c>
      <c r="L44" s="191">
        <f>'1C Time sheet'!$L$60</f>
        <v>0.1</v>
      </c>
      <c r="M44" s="191">
        <f>'1C Time sheet'!$L$61</f>
        <v>0.11</v>
      </c>
      <c r="N44" s="191">
        <f>'1C Time sheet'!$L$62</f>
        <v>7.0000000000000007E-2</v>
      </c>
      <c r="O44" s="187">
        <f t="shared" si="3"/>
        <v>1</v>
      </c>
      <c r="P44" s="258">
        <f t="shared" si="4"/>
        <v>0</v>
      </c>
      <c r="Q44" s="144">
        <f t="shared" si="5"/>
        <v>0</v>
      </c>
      <c r="R44" s="273"/>
      <c r="S44" s="49"/>
    </row>
    <row r="45" spans="1:19" x14ac:dyDescent="0.3">
      <c r="A45" s="44"/>
      <c r="B45" s="267"/>
      <c r="C45" s="28" t="str">
        <f>'1C Time sheet'!$B$38</f>
        <v>Nnn Bbbb</v>
      </c>
      <c r="D45" s="270"/>
      <c r="E45" s="236">
        <f>'1C Time sheet'!M$15</f>
        <v>45231</v>
      </c>
      <c r="F45" s="73"/>
      <c r="G45" s="61"/>
      <c r="H45" s="29"/>
      <c r="I45" s="37"/>
      <c r="J45" s="251">
        <f>'1C Time sheet'!$M$53</f>
        <v>0.48</v>
      </c>
      <c r="K45" s="191">
        <f>'1C Time sheet'!$M$59</f>
        <v>0.25</v>
      </c>
      <c r="L45" s="191">
        <f>'1C Time sheet'!$M$60</f>
        <v>0.1</v>
      </c>
      <c r="M45" s="191">
        <f>'1C Time sheet'!$M$61</f>
        <v>0.11</v>
      </c>
      <c r="N45" s="191">
        <f>'1C Time sheet'!$M$62</f>
        <v>0.06</v>
      </c>
      <c r="O45" s="187">
        <f t="shared" si="3"/>
        <v>1</v>
      </c>
      <c r="P45" s="258">
        <f t="shared" si="4"/>
        <v>0</v>
      </c>
      <c r="Q45" s="144">
        <f t="shared" si="5"/>
        <v>0</v>
      </c>
      <c r="R45" s="273"/>
      <c r="S45" s="49"/>
    </row>
    <row r="46" spans="1:19" x14ac:dyDescent="0.3">
      <c r="A46" s="44"/>
      <c r="B46" s="267"/>
      <c r="C46" s="28" t="str">
        <f>'1C Time sheet'!$B$38</f>
        <v>Nnn Bbbb</v>
      </c>
      <c r="D46" s="270"/>
      <c r="E46" s="236">
        <f>'1C Time sheet'!N$15</f>
        <v>45261</v>
      </c>
      <c r="F46" s="73"/>
      <c r="G46" s="61"/>
      <c r="H46" s="29"/>
      <c r="I46" s="37"/>
      <c r="J46" s="251">
        <f>'1C Time sheet'!$N$53</f>
        <v>0.49</v>
      </c>
      <c r="K46" s="191">
        <f>'1C Time sheet'!$N$59</f>
        <v>0.25</v>
      </c>
      <c r="L46" s="191">
        <f>'1C Time sheet'!$N$60</f>
        <v>0.1</v>
      </c>
      <c r="M46" s="191">
        <f>'1C Time sheet'!$N$61</f>
        <v>0.11</v>
      </c>
      <c r="N46" s="191">
        <f>'1C Time sheet'!$N$62</f>
        <v>0.05</v>
      </c>
      <c r="O46" s="187">
        <f t="shared" si="3"/>
        <v>1</v>
      </c>
      <c r="P46" s="258">
        <f t="shared" si="4"/>
        <v>0</v>
      </c>
      <c r="Q46" s="144">
        <f t="shared" si="5"/>
        <v>0</v>
      </c>
      <c r="R46" s="273"/>
      <c r="S46" s="49"/>
    </row>
    <row r="47" spans="1:19" x14ac:dyDescent="0.3">
      <c r="A47" s="44"/>
      <c r="B47" s="267"/>
      <c r="C47" s="28" t="str">
        <f>'1C Time sheet'!$B$68</f>
        <v>Ooo Cccc</v>
      </c>
      <c r="D47" s="270"/>
      <c r="E47" s="236">
        <f>'1C Time sheet'!C$15</f>
        <v>44927</v>
      </c>
      <c r="F47" s="73"/>
      <c r="G47" s="61"/>
      <c r="H47" s="29"/>
      <c r="I47" s="37"/>
      <c r="J47" s="251">
        <f>'1C Time sheet'!$C$83</f>
        <v>0.38</v>
      </c>
      <c r="K47" s="186">
        <f>'1C Time sheet'!$C$89</f>
        <v>0.21</v>
      </c>
      <c r="L47" s="186">
        <f>'1C Time sheet'!$C$90</f>
        <v>0.1</v>
      </c>
      <c r="M47" s="186">
        <f>'1C Time sheet'!$C$91</f>
        <v>0.02</v>
      </c>
      <c r="N47" s="186">
        <f>'1C Time sheet'!$C$92</f>
        <v>0.28999999999999998</v>
      </c>
      <c r="O47" s="187">
        <f t="shared" si="3"/>
        <v>1</v>
      </c>
      <c r="P47" s="258">
        <f t="shared" si="4"/>
        <v>0</v>
      </c>
      <c r="Q47" s="144">
        <f t="shared" si="5"/>
        <v>0</v>
      </c>
      <c r="R47" s="273"/>
      <c r="S47" s="49"/>
    </row>
    <row r="48" spans="1:19" x14ac:dyDescent="0.3">
      <c r="A48" s="44"/>
      <c r="B48" s="267"/>
      <c r="C48" s="28" t="str">
        <f>'1C Time sheet'!$B$68</f>
        <v>Ooo Cccc</v>
      </c>
      <c r="D48" s="270"/>
      <c r="E48" s="236">
        <f>'1C Time sheet'!D$15</f>
        <v>44958</v>
      </c>
      <c r="F48" s="73"/>
      <c r="G48" s="61"/>
      <c r="H48" s="29"/>
      <c r="I48" s="37"/>
      <c r="J48" s="251">
        <f>'1C Time sheet'!$D$83</f>
        <v>0.39</v>
      </c>
      <c r="K48" s="186">
        <f>'1C Time sheet'!$D$89</f>
        <v>0.22</v>
      </c>
      <c r="L48" s="186">
        <f>'1C Time sheet'!$D$90</f>
        <v>0.1</v>
      </c>
      <c r="M48" s="186">
        <f>'1C Time sheet'!$D$91</f>
        <v>0.02</v>
      </c>
      <c r="N48" s="186">
        <f>'1C Time sheet'!$D$92</f>
        <v>0.27</v>
      </c>
      <c r="O48" s="187">
        <f t="shared" si="2"/>
        <v>1</v>
      </c>
      <c r="P48" s="258">
        <f t="shared" si="1"/>
        <v>0</v>
      </c>
      <c r="Q48" s="144">
        <f t="shared" si="0"/>
        <v>0</v>
      </c>
      <c r="R48" s="273"/>
      <c r="S48" s="49"/>
    </row>
    <row r="49" spans="1:19" x14ac:dyDescent="0.3">
      <c r="A49" s="44"/>
      <c r="B49" s="267"/>
      <c r="C49" s="28" t="str">
        <f>'1C Time sheet'!$B$68</f>
        <v>Ooo Cccc</v>
      </c>
      <c r="D49" s="270"/>
      <c r="E49" s="236">
        <f>'1C Time sheet'!E$15</f>
        <v>44986</v>
      </c>
      <c r="F49" s="73"/>
      <c r="G49" s="61"/>
      <c r="H49" s="29"/>
      <c r="I49" s="37"/>
      <c r="J49" s="251">
        <f>'1C Time sheet'!$E$83</f>
        <v>0.4</v>
      </c>
      <c r="K49" s="186">
        <f>'1C Time sheet'!$E$89</f>
        <v>0.23</v>
      </c>
      <c r="L49" s="186">
        <f>'1C Time sheet'!$E$90</f>
        <v>0.1</v>
      </c>
      <c r="M49" s="186">
        <f>'1C Time sheet'!$E$91</f>
        <v>0.02</v>
      </c>
      <c r="N49" s="186">
        <f>'1C Time sheet'!$E$92</f>
        <v>0.25</v>
      </c>
      <c r="O49" s="187">
        <f t="shared" si="2"/>
        <v>1</v>
      </c>
      <c r="P49" s="258">
        <f t="shared" si="1"/>
        <v>0</v>
      </c>
      <c r="Q49" s="144">
        <f t="shared" si="0"/>
        <v>0</v>
      </c>
      <c r="R49" s="273"/>
      <c r="S49" s="49"/>
    </row>
    <row r="50" spans="1:19" x14ac:dyDescent="0.3">
      <c r="A50" s="44"/>
      <c r="B50" s="267"/>
      <c r="C50" s="28" t="str">
        <f>'1C Time sheet'!$B$68</f>
        <v>Ooo Cccc</v>
      </c>
      <c r="D50" s="270"/>
      <c r="E50" s="236">
        <f>'1C Time sheet'!F$15</f>
        <v>45017</v>
      </c>
      <c r="F50" s="73"/>
      <c r="G50" s="61"/>
      <c r="H50" s="29"/>
      <c r="I50" s="37"/>
      <c r="J50" s="251">
        <f>'1C Time sheet'!$F$83</f>
        <v>0.41000000000000003</v>
      </c>
      <c r="K50" s="186">
        <f>'1C Time sheet'!$F$89</f>
        <v>0.24</v>
      </c>
      <c r="L50" s="186">
        <f>'1C Time sheet'!$F$90</f>
        <v>0.1</v>
      </c>
      <c r="M50" s="186">
        <f>'1C Time sheet'!$F$91</f>
        <v>0.02</v>
      </c>
      <c r="N50" s="186">
        <f>'1C Time sheet'!$F$92</f>
        <v>0.23</v>
      </c>
      <c r="O50" s="187">
        <f t="shared" si="2"/>
        <v>1</v>
      </c>
      <c r="P50" s="258">
        <f t="shared" si="1"/>
        <v>0</v>
      </c>
      <c r="Q50" s="144">
        <f t="shared" si="0"/>
        <v>0</v>
      </c>
      <c r="R50" s="273"/>
      <c r="S50" s="49"/>
    </row>
    <row r="51" spans="1:19" x14ac:dyDescent="0.3">
      <c r="A51" s="44"/>
      <c r="B51" s="267"/>
      <c r="C51" s="28" t="str">
        <f>'1C Time sheet'!$B$68</f>
        <v>Ooo Cccc</v>
      </c>
      <c r="D51" s="270"/>
      <c r="E51" s="236">
        <f>'1C Time sheet'!G$15</f>
        <v>45047</v>
      </c>
      <c r="F51" s="73"/>
      <c r="G51" s="61"/>
      <c r="H51" s="29"/>
      <c r="I51" s="37"/>
      <c r="J51" s="251">
        <f>'1C Time sheet'!$G$83</f>
        <v>0.42</v>
      </c>
      <c r="K51" s="186">
        <f>'1C Time sheet'!$G$89</f>
        <v>0.24</v>
      </c>
      <c r="L51" s="186">
        <f>'1C Time sheet'!$G$90</f>
        <v>0.1</v>
      </c>
      <c r="M51" s="186">
        <f>'1C Time sheet'!$G$91</f>
        <v>0.02</v>
      </c>
      <c r="N51" s="186">
        <f>'1C Time sheet'!$G$92</f>
        <v>0.22</v>
      </c>
      <c r="O51" s="187">
        <f t="shared" si="2"/>
        <v>0.99999999999999989</v>
      </c>
      <c r="P51" s="258">
        <f t="shared" si="1"/>
        <v>0</v>
      </c>
      <c r="Q51" s="144">
        <f t="shared" si="0"/>
        <v>0</v>
      </c>
      <c r="R51" s="273"/>
      <c r="S51" s="49"/>
    </row>
    <row r="52" spans="1:19" x14ac:dyDescent="0.3">
      <c r="A52" s="44"/>
      <c r="B52" s="267"/>
      <c r="C52" s="28" t="str">
        <f>'1C Time sheet'!$B$68</f>
        <v>Ooo Cccc</v>
      </c>
      <c r="D52" s="270"/>
      <c r="E52" s="236">
        <f>'1C Time sheet'!H$15</f>
        <v>45078</v>
      </c>
      <c r="F52" s="73"/>
      <c r="G52" s="61"/>
      <c r="H52" s="29"/>
      <c r="I52" s="37"/>
      <c r="J52" s="251">
        <f>'1C Time sheet'!$H$83</f>
        <v>0.43</v>
      </c>
      <c r="K52" s="186">
        <f>'1C Time sheet'!$H$89</f>
        <v>0.24</v>
      </c>
      <c r="L52" s="186">
        <f>'1C Time sheet'!$H$90</f>
        <v>0.1</v>
      </c>
      <c r="M52" s="186">
        <f>'1C Time sheet'!$H$91</f>
        <v>0.02</v>
      </c>
      <c r="N52" s="186">
        <f>'1C Time sheet'!$H$92</f>
        <v>0.21</v>
      </c>
      <c r="O52" s="187">
        <f t="shared" si="2"/>
        <v>0.99999999999999989</v>
      </c>
      <c r="P52" s="258">
        <f t="shared" si="1"/>
        <v>0</v>
      </c>
      <c r="Q52" s="144">
        <f t="shared" si="0"/>
        <v>0</v>
      </c>
      <c r="R52" s="273"/>
      <c r="S52" s="49"/>
    </row>
    <row r="53" spans="1:19" x14ac:dyDescent="0.3">
      <c r="A53" s="44"/>
      <c r="B53" s="267"/>
      <c r="C53" s="28" t="str">
        <f>'1C Time sheet'!$B$68</f>
        <v>Ooo Cccc</v>
      </c>
      <c r="D53" s="270"/>
      <c r="E53" s="236">
        <f>'1C Time sheet'!I$15</f>
        <v>45108</v>
      </c>
      <c r="F53" s="73"/>
      <c r="G53" s="61"/>
      <c r="H53" s="29"/>
      <c r="I53" s="37"/>
      <c r="J53" s="251">
        <f>'1C Time sheet'!$I$83</f>
        <v>0.44</v>
      </c>
      <c r="K53" s="186">
        <f>'1C Time sheet'!$I$89</f>
        <v>0.24</v>
      </c>
      <c r="L53" s="186">
        <f>'1C Time sheet'!$I$90</f>
        <v>0.1</v>
      </c>
      <c r="M53" s="186">
        <f>'1C Time sheet'!$I$91</f>
        <v>0.02</v>
      </c>
      <c r="N53" s="186">
        <f>'1C Time sheet'!$I$92</f>
        <v>0.2</v>
      </c>
      <c r="O53" s="187">
        <f t="shared" si="2"/>
        <v>1</v>
      </c>
      <c r="P53" s="258">
        <f t="shared" si="1"/>
        <v>0</v>
      </c>
      <c r="Q53" s="144">
        <f t="shared" si="0"/>
        <v>0</v>
      </c>
      <c r="R53" s="273"/>
      <c r="S53" s="49"/>
    </row>
    <row r="54" spans="1:19" x14ac:dyDescent="0.3">
      <c r="A54" s="44"/>
      <c r="B54" s="267"/>
      <c r="C54" s="28" t="str">
        <f>'1C Time sheet'!$B$68</f>
        <v>Ooo Cccc</v>
      </c>
      <c r="D54" s="270"/>
      <c r="E54" s="236">
        <f>'1C Time sheet'!J$15</f>
        <v>45139</v>
      </c>
      <c r="F54" s="73"/>
      <c r="G54" s="61"/>
      <c r="H54" s="29"/>
      <c r="I54" s="37"/>
      <c r="J54" s="251">
        <f>'1C Time sheet'!$J$83</f>
        <v>0.44999999999999996</v>
      </c>
      <c r="K54" s="186">
        <f>'1C Time sheet'!$J$89</f>
        <v>0.24</v>
      </c>
      <c r="L54" s="186">
        <f>'1C Time sheet'!$J$90</f>
        <v>0.1</v>
      </c>
      <c r="M54" s="186">
        <f>'1C Time sheet'!$J$91</f>
        <v>0.02</v>
      </c>
      <c r="N54" s="186">
        <f>'1C Time sheet'!$J$92</f>
        <v>0.19</v>
      </c>
      <c r="O54" s="187">
        <f t="shared" si="2"/>
        <v>1</v>
      </c>
      <c r="P54" s="258">
        <f t="shared" si="1"/>
        <v>0</v>
      </c>
      <c r="Q54" s="144">
        <f t="shared" si="0"/>
        <v>0</v>
      </c>
      <c r="R54" s="273"/>
      <c r="S54" s="49"/>
    </row>
    <row r="55" spans="1:19" x14ac:dyDescent="0.3">
      <c r="A55" s="44"/>
      <c r="B55" s="267"/>
      <c r="C55" s="28" t="str">
        <f>'1C Time sheet'!$B$68</f>
        <v>Ooo Cccc</v>
      </c>
      <c r="D55" s="270"/>
      <c r="E55" s="236">
        <f>'1C Time sheet'!K$15</f>
        <v>45170</v>
      </c>
      <c r="F55" s="73"/>
      <c r="G55" s="61"/>
      <c r="H55" s="29"/>
      <c r="I55" s="37"/>
      <c r="J55" s="251">
        <f>'1C Time sheet'!$K$83</f>
        <v>0.45999999999999996</v>
      </c>
      <c r="K55" s="186">
        <f>'1C Time sheet'!$K$89</f>
        <v>0.24</v>
      </c>
      <c r="L55" s="186">
        <f>'1C Time sheet'!$K$90</f>
        <v>0.1</v>
      </c>
      <c r="M55" s="186">
        <f>'1C Time sheet'!$K$91</f>
        <v>0.02</v>
      </c>
      <c r="N55" s="186">
        <f>'1C Time sheet'!$K$92</f>
        <v>0.18</v>
      </c>
      <c r="O55" s="187">
        <f t="shared" si="2"/>
        <v>1</v>
      </c>
      <c r="P55" s="258">
        <f t="shared" si="1"/>
        <v>0</v>
      </c>
      <c r="Q55" s="144">
        <f t="shared" si="0"/>
        <v>0</v>
      </c>
      <c r="R55" s="273"/>
      <c r="S55" s="49"/>
    </row>
    <row r="56" spans="1:19" x14ac:dyDescent="0.3">
      <c r="A56" s="44"/>
      <c r="B56" s="267"/>
      <c r="C56" s="28" t="str">
        <f>'1C Time sheet'!$B$68</f>
        <v>Ooo Cccc</v>
      </c>
      <c r="D56" s="270"/>
      <c r="E56" s="236">
        <f>'1C Time sheet'!L$15</f>
        <v>45200</v>
      </c>
      <c r="F56" s="73"/>
      <c r="G56" s="61"/>
      <c r="H56" s="29"/>
      <c r="I56" s="37"/>
      <c r="J56" s="251">
        <f>'1C Time sheet'!$L$83</f>
        <v>0.47</v>
      </c>
      <c r="K56" s="186">
        <f>'1C Time sheet'!$L$89</f>
        <v>0.24</v>
      </c>
      <c r="L56" s="186">
        <f>'1C Time sheet'!$L$90</f>
        <v>0.1</v>
      </c>
      <c r="M56" s="186">
        <f>'1C Time sheet'!$L$91</f>
        <v>0.02</v>
      </c>
      <c r="N56" s="186">
        <f>'1C Time sheet'!$L$92</f>
        <v>0.17</v>
      </c>
      <c r="O56" s="187">
        <f t="shared" si="2"/>
        <v>1</v>
      </c>
      <c r="P56" s="258">
        <f t="shared" si="1"/>
        <v>0</v>
      </c>
      <c r="Q56" s="144">
        <f t="shared" si="0"/>
        <v>0</v>
      </c>
      <c r="R56" s="273"/>
      <c r="S56" s="49"/>
    </row>
    <row r="57" spans="1:19" ht="14.4" thickBot="1" x14ac:dyDescent="0.35">
      <c r="A57" s="45"/>
      <c r="B57" s="268"/>
      <c r="C57" s="31" t="str">
        <f>'1C Time sheet'!$B$68</f>
        <v>Ooo Cccc</v>
      </c>
      <c r="D57" s="271"/>
      <c r="E57" s="237">
        <f>'1C Time sheet'!M$15</f>
        <v>45231</v>
      </c>
      <c r="F57" s="74"/>
      <c r="G57" s="62"/>
      <c r="H57" s="32"/>
      <c r="I57" s="38"/>
      <c r="J57" s="252">
        <f>'1C Time sheet'!$M$83</f>
        <v>0.48</v>
      </c>
      <c r="K57" s="188">
        <f>'1C Time sheet'!$M$89</f>
        <v>0.24</v>
      </c>
      <c r="L57" s="188">
        <f>'1C Time sheet'!$M$90</f>
        <v>0.1</v>
      </c>
      <c r="M57" s="188">
        <f>'1C Time sheet'!$M$91</f>
        <v>0.02</v>
      </c>
      <c r="N57" s="188">
        <f>'1C Time sheet'!$M$92</f>
        <v>0.16</v>
      </c>
      <c r="O57" s="189">
        <f t="shared" si="2"/>
        <v>1</v>
      </c>
      <c r="P57" s="259">
        <f t="shared" si="1"/>
        <v>0</v>
      </c>
      <c r="Q57" s="145">
        <f t="shared" si="0"/>
        <v>0</v>
      </c>
      <c r="R57" s="274"/>
      <c r="S57" s="50"/>
    </row>
    <row r="58" spans="1:19" ht="19.2" customHeight="1" thickBot="1" x14ac:dyDescent="0.35">
      <c r="A58" s="589" t="s">
        <v>148</v>
      </c>
      <c r="B58" s="589"/>
      <c r="C58" s="589"/>
      <c r="D58" s="589"/>
      <c r="E58" s="589"/>
      <c r="F58" s="589"/>
      <c r="G58" s="589"/>
      <c r="H58" s="589"/>
      <c r="I58" s="589"/>
      <c r="J58" s="589"/>
      <c r="K58" s="589"/>
      <c r="L58" s="589"/>
      <c r="M58" s="589"/>
      <c r="N58" s="589"/>
      <c r="O58" s="590"/>
      <c r="P58" s="642">
        <f>SUM(P23:P57)</f>
        <v>0</v>
      </c>
      <c r="Q58" s="65">
        <f>SUM(Q23:Q57)</f>
        <v>0</v>
      </c>
    </row>
    <row r="59" spans="1:19" x14ac:dyDescent="0.3">
      <c r="P59" s="262"/>
      <c r="Q59" s="262"/>
    </row>
    <row r="60" spans="1:19" ht="15.6" x14ac:dyDescent="0.3">
      <c r="A60" s="289" t="s">
        <v>143</v>
      </c>
      <c r="B60" s="290"/>
      <c r="C60" s="291"/>
      <c r="D60" s="291"/>
      <c r="E60" s="292"/>
      <c r="F60" s="293"/>
      <c r="G60" s="293"/>
      <c r="H60" s="292"/>
      <c r="I60" s="294"/>
      <c r="J60" s="295"/>
      <c r="K60" s="295"/>
      <c r="L60" s="295"/>
      <c r="M60" s="295"/>
      <c r="N60" s="295"/>
      <c r="O60" s="492"/>
      <c r="P60" s="493"/>
      <c r="Q60" s="493"/>
      <c r="R60" s="493"/>
      <c r="S60" s="291"/>
    </row>
    <row r="61" spans="1:19" ht="14.4" thickBot="1" x14ac:dyDescent="0.35">
      <c r="A61" s="42"/>
      <c r="B61" s="6"/>
      <c r="C61" s="5"/>
      <c r="D61" s="5"/>
      <c r="E61" s="2"/>
      <c r="F61" s="7"/>
      <c r="G61" s="7"/>
      <c r="H61" s="2"/>
      <c r="I61" s="14"/>
      <c r="J61" s="17"/>
      <c r="K61" s="17"/>
      <c r="L61" s="17"/>
      <c r="M61" s="17"/>
      <c r="N61" s="17"/>
      <c r="O61" s="17"/>
      <c r="P61" s="59"/>
      <c r="Q61" s="59"/>
      <c r="R61" s="59"/>
      <c r="S61" s="5"/>
    </row>
    <row r="62" spans="1:19" ht="41.4" customHeight="1" x14ac:dyDescent="0.3">
      <c r="A62" s="351" t="s">
        <v>4</v>
      </c>
      <c r="B62" s="353" t="s">
        <v>69</v>
      </c>
      <c r="C62" s="355" t="s">
        <v>115</v>
      </c>
      <c r="D62" s="399" t="s">
        <v>89</v>
      </c>
      <c r="E62" s="319" t="s">
        <v>119</v>
      </c>
      <c r="F62" s="319" t="s">
        <v>126</v>
      </c>
      <c r="G62" s="320"/>
      <c r="H62" s="347" t="s">
        <v>13</v>
      </c>
      <c r="I62" s="348"/>
      <c r="J62" s="192" t="s">
        <v>46</v>
      </c>
      <c r="K62" s="192" t="s">
        <v>46</v>
      </c>
      <c r="L62" s="192" t="s">
        <v>46</v>
      </c>
      <c r="M62" s="192" t="s">
        <v>46</v>
      </c>
      <c r="N62" s="192" t="s">
        <v>46</v>
      </c>
      <c r="O62" s="192" t="s">
        <v>46</v>
      </c>
      <c r="P62" s="345" t="s">
        <v>112</v>
      </c>
      <c r="Q62" s="329" t="s">
        <v>9</v>
      </c>
      <c r="R62" s="330"/>
      <c r="S62" s="331"/>
    </row>
    <row r="63" spans="1:19" ht="44.4" customHeight="1" thickBot="1" x14ac:dyDescent="0.35">
      <c r="A63" s="352"/>
      <c r="B63" s="354"/>
      <c r="C63" s="356"/>
      <c r="D63" s="400"/>
      <c r="E63" s="401"/>
      <c r="F63" s="317" t="s">
        <v>127</v>
      </c>
      <c r="G63" s="318"/>
      <c r="H63" s="193" t="s">
        <v>87</v>
      </c>
      <c r="I63" s="194" t="s">
        <v>88</v>
      </c>
      <c r="J63" s="282" t="s">
        <v>66</v>
      </c>
      <c r="K63" s="282" t="s">
        <v>49</v>
      </c>
      <c r="L63" s="282" t="s">
        <v>50</v>
      </c>
      <c r="M63" s="282" t="s">
        <v>51</v>
      </c>
      <c r="N63" s="282" t="s">
        <v>53</v>
      </c>
      <c r="O63" s="195" t="s">
        <v>47</v>
      </c>
      <c r="P63" s="346"/>
      <c r="Q63" s="146" t="s">
        <v>11</v>
      </c>
      <c r="R63" s="469" t="s">
        <v>10</v>
      </c>
      <c r="S63" s="470" t="s">
        <v>7</v>
      </c>
    </row>
    <row r="64" spans="1:19" ht="45" customHeight="1" x14ac:dyDescent="0.3">
      <c r="A64" s="43"/>
      <c r="B64" s="24"/>
      <c r="C64" s="510" t="str">
        <f>'1C Time sheet'!B98</f>
        <v>SRL Conseils et Management QD
Qqq Dddd</v>
      </c>
      <c r="D64" s="511"/>
      <c r="E64" s="512">
        <f>'1C Time sheet'!C$15</f>
        <v>44927</v>
      </c>
      <c r="F64" s="513" t="s">
        <v>128</v>
      </c>
      <c r="G64" s="514"/>
      <c r="H64" s="71">
        <v>4000</v>
      </c>
      <c r="I64" s="60"/>
      <c r="J64" s="260">
        <f>'1C Time sheet'!$C$113</f>
        <v>0.88000000000000012</v>
      </c>
      <c r="K64" s="191">
        <f>'1C Time sheet'!$C$119</f>
        <v>0.12</v>
      </c>
      <c r="L64" s="191">
        <f>'1C Time sheet'!$C$120</f>
        <v>0</v>
      </c>
      <c r="M64" s="191">
        <f>'1C Time sheet'!$C$121</f>
        <v>0</v>
      </c>
      <c r="N64" s="191">
        <f>'1C Time sheet'!$C$122</f>
        <v>0</v>
      </c>
      <c r="O64" s="185">
        <f>J64+K64+L64+M64+N64</f>
        <v>1</v>
      </c>
      <c r="P64" s="257">
        <f>H64*J64</f>
        <v>3520.0000000000005</v>
      </c>
      <c r="Q64" s="144">
        <f t="shared" ref="Q64:Q75" si="6">P64-R64</f>
        <v>3520.0000000000005</v>
      </c>
      <c r="R64" s="273"/>
      <c r="S64" s="49"/>
    </row>
    <row r="65" spans="1:19" ht="45" customHeight="1" x14ac:dyDescent="0.3">
      <c r="A65" s="47"/>
      <c r="B65" s="39"/>
      <c r="C65" s="510" t="str">
        <f>'1C Time sheet'!$B$98</f>
        <v>SRL Conseils et Management QD
Qqq Dddd</v>
      </c>
      <c r="D65" s="511"/>
      <c r="E65" s="512">
        <f>'1C Time sheet'!D$15</f>
        <v>44958</v>
      </c>
      <c r="F65" s="515" t="s">
        <v>128</v>
      </c>
      <c r="G65" s="516"/>
      <c r="H65" s="72">
        <v>4000</v>
      </c>
      <c r="I65" s="63"/>
      <c r="J65" s="251">
        <f>'1C Time sheet'!$D$113</f>
        <v>0.88000000000000012</v>
      </c>
      <c r="K65" s="186">
        <f>'1C Time sheet'!$D$119</f>
        <v>0.12</v>
      </c>
      <c r="L65" s="186">
        <f>'1C Time sheet'!$D$120</f>
        <v>0</v>
      </c>
      <c r="M65" s="186">
        <f>'1C Time sheet'!$D$121</f>
        <v>0</v>
      </c>
      <c r="N65" s="186">
        <f>'1C Time sheet'!$D$122</f>
        <v>0</v>
      </c>
      <c r="O65" s="190">
        <f>J65+K65+L65+M65+N65</f>
        <v>1</v>
      </c>
      <c r="P65" s="261">
        <f>H65*J65</f>
        <v>3520.0000000000005</v>
      </c>
      <c r="Q65" s="144">
        <f>P65-R65</f>
        <v>3520.0000000000005</v>
      </c>
      <c r="R65" s="273"/>
      <c r="S65" s="49"/>
    </row>
    <row r="66" spans="1:19" ht="45" customHeight="1" x14ac:dyDescent="0.3">
      <c r="A66" s="47"/>
      <c r="B66" s="39"/>
      <c r="C66" s="510" t="str">
        <f>'1C Time sheet'!$B$98</f>
        <v>SRL Conseils et Management QD
Qqq Dddd</v>
      </c>
      <c r="D66" s="511"/>
      <c r="E66" s="512">
        <f>'1C Time sheet'!E$15</f>
        <v>44986</v>
      </c>
      <c r="F66" s="515" t="s">
        <v>128</v>
      </c>
      <c r="G66" s="516"/>
      <c r="H66" s="72">
        <v>4000</v>
      </c>
      <c r="I66" s="63"/>
      <c r="J66" s="251">
        <f>'1C Time sheet'!$E$113</f>
        <v>0.88000000000000012</v>
      </c>
      <c r="K66" s="186">
        <f>'1C Time sheet'!$E$119</f>
        <v>0.12</v>
      </c>
      <c r="L66" s="186">
        <f>'1C Time sheet'!$E$120</f>
        <v>0</v>
      </c>
      <c r="M66" s="186">
        <f>'1C Time sheet'!$E$121</f>
        <v>0</v>
      </c>
      <c r="N66" s="186">
        <f>'1C Time sheet'!$E$122</f>
        <v>0</v>
      </c>
      <c r="O66" s="190">
        <f>J66+K66+L66+M66+N66</f>
        <v>1</v>
      </c>
      <c r="P66" s="261">
        <f t="shared" ref="P66:P74" si="7">H66*J66</f>
        <v>3520.0000000000005</v>
      </c>
      <c r="Q66" s="144">
        <f t="shared" si="6"/>
        <v>3520.0000000000005</v>
      </c>
      <c r="R66" s="273"/>
      <c r="S66" s="49"/>
    </row>
    <row r="67" spans="1:19" ht="45" customHeight="1" x14ac:dyDescent="0.3">
      <c r="A67" s="47"/>
      <c r="B67" s="39"/>
      <c r="C67" s="510" t="str">
        <f>'1C Time sheet'!$B$98</f>
        <v>SRL Conseils et Management QD
Qqq Dddd</v>
      </c>
      <c r="D67" s="511"/>
      <c r="E67" s="512">
        <f>'1C Time sheet'!F$15</f>
        <v>45017</v>
      </c>
      <c r="F67" s="515" t="s">
        <v>128</v>
      </c>
      <c r="G67" s="516"/>
      <c r="H67" s="72">
        <v>4000</v>
      </c>
      <c r="I67" s="63"/>
      <c r="J67" s="251">
        <f>'1C Time sheet'!$F$113</f>
        <v>0.88</v>
      </c>
      <c r="K67" s="186">
        <f>'1C Time sheet'!$F$119</f>
        <v>0.12</v>
      </c>
      <c r="L67" s="186">
        <f>'1C Time sheet'!$F$120</f>
        <v>0</v>
      </c>
      <c r="M67" s="186">
        <f>'1C Time sheet'!$F$121</f>
        <v>0</v>
      </c>
      <c r="N67" s="186">
        <f>'1C Time sheet'!$F$122</f>
        <v>0</v>
      </c>
      <c r="O67" s="190">
        <f t="shared" ref="O67:O74" si="8">J67+K67+L67+M67+N67</f>
        <v>1</v>
      </c>
      <c r="P67" s="261">
        <f t="shared" si="7"/>
        <v>3520</v>
      </c>
      <c r="Q67" s="144">
        <f t="shared" si="6"/>
        <v>3520</v>
      </c>
      <c r="R67" s="273"/>
      <c r="S67" s="49"/>
    </row>
    <row r="68" spans="1:19" ht="45" customHeight="1" x14ac:dyDescent="0.3">
      <c r="A68" s="47"/>
      <c r="B68" s="39"/>
      <c r="C68" s="510" t="str">
        <f>'1C Time sheet'!$B$98</f>
        <v>SRL Conseils et Management QD
Qqq Dddd</v>
      </c>
      <c r="D68" s="511"/>
      <c r="E68" s="512">
        <f>'1C Time sheet'!G$15</f>
        <v>45047</v>
      </c>
      <c r="F68" s="515" t="s">
        <v>128</v>
      </c>
      <c r="G68" s="516"/>
      <c r="H68" s="72">
        <v>4000</v>
      </c>
      <c r="I68" s="63"/>
      <c r="J68" s="251">
        <f>'1C Time sheet'!$G$113</f>
        <v>0.88</v>
      </c>
      <c r="K68" s="186">
        <f>'1C Time sheet'!$G$119</f>
        <v>0.12</v>
      </c>
      <c r="L68" s="186">
        <f>'1C Time sheet'!$G$120</f>
        <v>0</v>
      </c>
      <c r="M68" s="186">
        <f>'1C Time sheet'!$G$121</f>
        <v>0</v>
      </c>
      <c r="N68" s="186">
        <f>'1C Time sheet'!$G$122</f>
        <v>0</v>
      </c>
      <c r="O68" s="190">
        <f t="shared" si="8"/>
        <v>1</v>
      </c>
      <c r="P68" s="261">
        <f t="shared" si="7"/>
        <v>3520</v>
      </c>
      <c r="Q68" s="144">
        <f t="shared" si="6"/>
        <v>3520</v>
      </c>
      <c r="R68" s="273"/>
      <c r="S68" s="49"/>
    </row>
    <row r="69" spans="1:19" ht="45" customHeight="1" x14ac:dyDescent="0.3">
      <c r="A69" s="47"/>
      <c r="B69" s="39"/>
      <c r="C69" s="510" t="str">
        <f>'1C Time sheet'!$B$98</f>
        <v>SRL Conseils et Management QD
Qqq Dddd</v>
      </c>
      <c r="D69" s="511"/>
      <c r="E69" s="512">
        <f>'1C Time sheet'!H$15</f>
        <v>45078</v>
      </c>
      <c r="F69" s="515" t="s">
        <v>128</v>
      </c>
      <c r="G69" s="516"/>
      <c r="H69" s="72">
        <v>4000</v>
      </c>
      <c r="I69" s="63"/>
      <c r="J69" s="251">
        <f>'1C Time sheet'!$H$113</f>
        <v>0.88000000000000012</v>
      </c>
      <c r="K69" s="186">
        <f>'1C Time sheet'!$H$119</f>
        <v>0.12</v>
      </c>
      <c r="L69" s="186">
        <f>'1C Time sheet'!$H$120</f>
        <v>0</v>
      </c>
      <c r="M69" s="186">
        <f>'1C Time sheet'!$H$121</f>
        <v>0</v>
      </c>
      <c r="N69" s="186">
        <f>'1C Time sheet'!$H$122</f>
        <v>0</v>
      </c>
      <c r="O69" s="190">
        <f t="shared" si="8"/>
        <v>1</v>
      </c>
      <c r="P69" s="261">
        <f t="shared" si="7"/>
        <v>3520.0000000000005</v>
      </c>
      <c r="Q69" s="144">
        <f t="shared" si="6"/>
        <v>3520.0000000000005</v>
      </c>
      <c r="R69" s="273"/>
      <c r="S69" s="49"/>
    </row>
    <row r="70" spans="1:19" ht="45" customHeight="1" x14ac:dyDescent="0.3">
      <c r="A70" s="47"/>
      <c r="B70" s="39"/>
      <c r="C70" s="510" t="str">
        <f>'1C Time sheet'!$B$98</f>
        <v>SRL Conseils et Management QD
Qqq Dddd</v>
      </c>
      <c r="D70" s="511"/>
      <c r="E70" s="512">
        <f>'1C Time sheet'!I$15</f>
        <v>45108</v>
      </c>
      <c r="F70" s="515" t="s">
        <v>128</v>
      </c>
      <c r="G70" s="516"/>
      <c r="H70" s="72">
        <v>4000</v>
      </c>
      <c r="I70" s="63"/>
      <c r="J70" s="251">
        <f>'1C Time sheet'!$I$113</f>
        <v>0.88000000000000012</v>
      </c>
      <c r="K70" s="186">
        <f>'1C Time sheet'!$I$119</f>
        <v>0.12</v>
      </c>
      <c r="L70" s="186">
        <f>'1C Time sheet'!$I$120</f>
        <v>0</v>
      </c>
      <c r="M70" s="186">
        <f>'1C Time sheet'!$I$121</f>
        <v>0</v>
      </c>
      <c r="N70" s="186">
        <f>'1C Time sheet'!$I$122</f>
        <v>0</v>
      </c>
      <c r="O70" s="190">
        <f t="shared" si="8"/>
        <v>1</v>
      </c>
      <c r="P70" s="261">
        <f t="shared" si="7"/>
        <v>3520.0000000000005</v>
      </c>
      <c r="Q70" s="144">
        <f t="shared" si="6"/>
        <v>3520.0000000000005</v>
      </c>
      <c r="R70" s="273"/>
      <c r="S70" s="49"/>
    </row>
    <row r="71" spans="1:19" ht="45" customHeight="1" x14ac:dyDescent="0.3">
      <c r="A71" s="47"/>
      <c r="B71" s="39"/>
      <c r="C71" s="510" t="str">
        <f>'1C Time sheet'!$B$98</f>
        <v>SRL Conseils et Management QD
Qqq Dddd</v>
      </c>
      <c r="D71" s="511"/>
      <c r="E71" s="512">
        <f>'1C Time sheet'!J$15</f>
        <v>45139</v>
      </c>
      <c r="F71" s="515" t="s">
        <v>128</v>
      </c>
      <c r="G71" s="516"/>
      <c r="H71" s="72">
        <v>4000</v>
      </c>
      <c r="I71" s="63"/>
      <c r="J71" s="251">
        <f>'1C Time sheet'!$J$113</f>
        <v>0.88000000000000012</v>
      </c>
      <c r="K71" s="186">
        <f>'1C Time sheet'!$J$119</f>
        <v>0.12</v>
      </c>
      <c r="L71" s="186">
        <f>'1C Time sheet'!$J$120</f>
        <v>0</v>
      </c>
      <c r="M71" s="186">
        <f>'1C Time sheet'!$J$121</f>
        <v>0</v>
      </c>
      <c r="N71" s="186">
        <f>'1C Time sheet'!$J$122</f>
        <v>0</v>
      </c>
      <c r="O71" s="190">
        <f t="shared" si="8"/>
        <v>1</v>
      </c>
      <c r="P71" s="261">
        <f t="shared" si="7"/>
        <v>3520.0000000000005</v>
      </c>
      <c r="Q71" s="144">
        <f t="shared" si="6"/>
        <v>3520.0000000000005</v>
      </c>
      <c r="R71" s="273"/>
      <c r="S71" s="49"/>
    </row>
    <row r="72" spans="1:19" ht="45" customHeight="1" x14ac:dyDescent="0.3">
      <c r="A72" s="47"/>
      <c r="B72" s="39"/>
      <c r="C72" s="510" t="str">
        <f>'1C Time sheet'!$B$98</f>
        <v>SRL Conseils et Management QD
Qqq Dddd</v>
      </c>
      <c r="D72" s="511"/>
      <c r="E72" s="512">
        <f>'1C Time sheet'!K$15</f>
        <v>45170</v>
      </c>
      <c r="F72" s="515" t="s">
        <v>128</v>
      </c>
      <c r="G72" s="516"/>
      <c r="H72" s="72">
        <v>4000</v>
      </c>
      <c r="I72" s="63"/>
      <c r="J72" s="251">
        <f>'1C Time sheet'!$K$113</f>
        <v>0.88000000000000012</v>
      </c>
      <c r="K72" s="186">
        <f>'1C Time sheet'!$K$119</f>
        <v>0.12</v>
      </c>
      <c r="L72" s="186">
        <f>'1C Time sheet'!$K$120</f>
        <v>0</v>
      </c>
      <c r="M72" s="186">
        <f>'1C Time sheet'!$K$121</f>
        <v>0</v>
      </c>
      <c r="N72" s="186">
        <f>'1C Time sheet'!$K$122</f>
        <v>0</v>
      </c>
      <c r="O72" s="190">
        <f t="shared" si="8"/>
        <v>1</v>
      </c>
      <c r="P72" s="261">
        <f t="shared" si="7"/>
        <v>3520.0000000000005</v>
      </c>
      <c r="Q72" s="144">
        <f t="shared" si="6"/>
        <v>3520.0000000000005</v>
      </c>
      <c r="R72" s="273"/>
      <c r="S72" s="49"/>
    </row>
    <row r="73" spans="1:19" ht="45" customHeight="1" x14ac:dyDescent="0.3">
      <c r="A73" s="47"/>
      <c r="B73" s="39"/>
      <c r="C73" s="510" t="str">
        <f>'1C Time sheet'!$B$98</f>
        <v>SRL Conseils et Management QD
Qqq Dddd</v>
      </c>
      <c r="D73" s="511"/>
      <c r="E73" s="512">
        <f>'1C Time sheet'!L$15</f>
        <v>45200</v>
      </c>
      <c r="F73" s="515" t="s">
        <v>128</v>
      </c>
      <c r="G73" s="516"/>
      <c r="H73" s="72">
        <v>4000</v>
      </c>
      <c r="I73" s="63"/>
      <c r="J73" s="251">
        <f>'1C Time sheet'!$L$113</f>
        <v>0.88000000000000012</v>
      </c>
      <c r="K73" s="186">
        <f>'1C Time sheet'!$L$119</f>
        <v>0.12</v>
      </c>
      <c r="L73" s="186">
        <f>'1C Time sheet'!$L$120</f>
        <v>0</v>
      </c>
      <c r="M73" s="186">
        <f>'1C Time sheet'!$L$121</f>
        <v>0</v>
      </c>
      <c r="N73" s="186">
        <f>'1C Time sheet'!$L$122</f>
        <v>0</v>
      </c>
      <c r="O73" s="190">
        <f t="shared" si="8"/>
        <v>1</v>
      </c>
      <c r="P73" s="261">
        <f t="shared" si="7"/>
        <v>3520.0000000000005</v>
      </c>
      <c r="Q73" s="144">
        <f t="shared" si="6"/>
        <v>3520.0000000000005</v>
      </c>
      <c r="R73" s="273"/>
      <c r="S73" s="49"/>
    </row>
    <row r="74" spans="1:19" ht="45" customHeight="1" x14ac:dyDescent="0.3">
      <c r="A74" s="47"/>
      <c r="B74" s="39"/>
      <c r="C74" s="510" t="str">
        <f>'1C Time sheet'!$B$98</f>
        <v>SRL Conseils et Management QD
Qqq Dddd</v>
      </c>
      <c r="D74" s="511"/>
      <c r="E74" s="512">
        <f>'1C Time sheet'!M$15</f>
        <v>45231</v>
      </c>
      <c r="F74" s="515" t="s">
        <v>128</v>
      </c>
      <c r="G74" s="516"/>
      <c r="H74" s="72">
        <v>4000</v>
      </c>
      <c r="I74" s="63"/>
      <c r="J74" s="251">
        <f>'1C Time sheet'!$M$113</f>
        <v>0.88000000000000012</v>
      </c>
      <c r="K74" s="186">
        <f>'1C Time sheet'!$M$119</f>
        <v>0.12</v>
      </c>
      <c r="L74" s="186">
        <f>'1C Time sheet'!$M$120</f>
        <v>0</v>
      </c>
      <c r="M74" s="186">
        <f>'1C Time sheet'!$M$121</f>
        <v>0</v>
      </c>
      <c r="N74" s="186">
        <f>'1C Time sheet'!$M$122</f>
        <v>0</v>
      </c>
      <c r="O74" s="190">
        <f t="shared" si="8"/>
        <v>1</v>
      </c>
      <c r="P74" s="261">
        <f t="shared" si="7"/>
        <v>3520.0000000000005</v>
      </c>
      <c r="Q74" s="144">
        <f t="shared" si="6"/>
        <v>3520.0000000000005</v>
      </c>
      <c r="R74" s="273"/>
      <c r="S74" s="49"/>
    </row>
    <row r="75" spans="1:19" ht="45" customHeight="1" thickBot="1" x14ac:dyDescent="0.35">
      <c r="A75" s="45"/>
      <c r="B75" s="30"/>
      <c r="C75" s="517" t="str">
        <f>'1C Time sheet'!$B$98</f>
        <v>SRL Conseils et Management QD
Qqq Dddd</v>
      </c>
      <c r="D75" s="517"/>
      <c r="E75" s="518">
        <f>'1C Time sheet'!N$15</f>
        <v>45261</v>
      </c>
      <c r="F75" s="519" t="s">
        <v>128</v>
      </c>
      <c r="G75" s="520"/>
      <c r="H75" s="74">
        <v>4000</v>
      </c>
      <c r="I75" s="62"/>
      <c r="J75" s="252">
        <f>'1C Time sheet'!$N$113</f>
        <v>0.88000000000000012</v>
      </c>
      <c r="K75" s="188">
        <f>'1C Time sheet'!$N$119</f>
        <v>0.12</v>
      </c>
      <c r="L75" s="188">
        <f>'1C Time sheet'!$N$120</f>
        <v>0</v>
      </c>
      <c r="M75" s="188">
        <f>'1C Time sheet'!$N$121</f>
        <v>0</v>
      </c>
      <c r="N75" s="188">
        <f>'1C Time sheet'!$N$122</f>
        <v>0</v>
      </c>
      <c r="O75" s="189">
        <f>J75+K75+L75+M75+N75</f>
        <v>1</v>
      </c>
      <c r="P75" s="259">
        <f>H75*J75</f>
        <v>3520.0000000000005</v>
      </c>
      <c r="Q75" s="144">
        <f t="shared" si="6"/>
        <v>3520.0000000000005</v>
      </c>
      <c r="R75" s="274"/>
      <c r="S75" s="50"/>
    </row>
    <row r="76" spans="1:19" ht="14.4" customHeight="1" thickBot="1" x14ac:dyDescent="0.35">
      <c r="A76" s="591" t="s">
        <v>149</v>
      </c>
      <c r="B76" s="591"/>
      <c r="C76" s="591"/>
      <c r="D76" s="591"/>
      <c r="E76" s="591"/>
      <c r="F76" s="591"/>
      <c r="G76" s="591"/>
      <c r="H76" s="591"/>
      <c r="I76" s="591"/>
      <c r="J76" s="591"/>
      <c r="K76" s="591"/>
      <c r="L76" s="591"/>
      <c r="M76" s="591"/>
      <c r="N76" s="591"/>
      <c r="O76" s="592"/>
      <c r="P76" s="643">
        <f>SUM(P64:P75)</f>
        <v>42240</v>
      </c>
      <c r="Q76" s="65">
        <f>SUM(Q64:Q75)</f>
        <v>42240</v>
      </c>
    </row>
    <row r="77" spans="1:19" x14ac:dyDescent="0.3">
      <c r="H77" s="66"/>
      <c r="I77" s="67"/>
    </row>
    <row r="78" spans="1:19" ht="15.6" x14ac:dyDescent="0.3">
      <c r="A78" s="296" t="s">
        <v>86</v>
      </c>
      <c r="B78" s="297"/>
      <c r="C78" s="298"/>
      <c r="D78" s="298"/>
      <c r="E78" s="494"/>
      <c r="F78" s="495"/>
      <c r="G78" s="495"/>
      <c r="H78" s="496"/>
      <c r="I78" s="497"/>
      <c r="J78" s="498"/>
      <c r="K78" s="498"/>
      <c r="L78" s="498"/>
      <c r="M78" s="498"/>
      <c r="N78" s="498"/>
      <c r="O78" s="498"/>
      <c r="P78" s="499"/>
      <c r="Q78" s="499"/>
      <c r="R78" s="499"/>
      <c r="S78" s="298"/>
    </row>
    <row r="79" spans="1:19" ht="14.4" thickBot="1" x14ac:dyDescent="0.35">
      <c r="A79" s="42"/>
      <c r="B79" s="6"/>
      <c r="C79" s="5"/>
      <c r="D79" s="5"/>
      <c r="E79" s="2"/>
      <c r="F79" s="7"/>
      <c r="G79" s="7"/>
      <c r="H79" s="68"/>
      <c r="I79" s="69"/>
      <c r="J79" s="17"/>
      <c r="K79" s="17"/>
      <c r="L79" s="17"/>
      <c r="M79" s="17"/>
      <c r="N79" s="17"/>
      <c r="O79" s="17"/>
      <c r="P79" s="59"/>
      <c r="Q79" s="59"/>
      <c r="R79" s="59"/>
      <c r="S79" s="5"/>
    </row>
    <row r="80" spans="1:19" ht="27.6" x14ac:dyDescent="0.3">
      <c r="A80" s="361" t="s">
        <v>4</v>
      </c>
      <c r="B80" s="363" t="s">
        <v>69</v>
      </c>
      <c r="C80" s="365" t="s">
        <v>2</v>
      </c>
      <c r="D80" s="371" t="s">
        <v>12</v>
      </c>
      <c r="E80" s="372"/>
      <c r="F80" s="372"/>
      <c r="G80" s="373"/>
      <c r="H80" s="397" t="s">
        <v>13</v>
      </c>
      <c r="I80" s="398"/>
      <c r="J80" s="141" t="s">
        <v>46</v>
      </c>
      <c r="K80" s="141" t="s">
        <v>46</v>
      </c>
      <c r="L80" s="141" t="s">
        <v>46</v>
      </c>
      <c r="M80" s="141" t="s">
        <v>46</v>
      </c>
      <c r="N80" s="141" t="s">
        <v>46</v>
      </c>
      <c r="O80" s="141" t="s">
        <v>46</v>
      </c>
      <c r="P80" s="349" t="s">
        <v>112</v>
      </c>
      <c r="Q80" s="329" t="s">
        <v>9</v>
      </c>
      <c r="R80" s="330"/>
      <c r="S80" s="331"/>
    </row>
    <row r="81" spans="1:19" ht="30.75" customHeight="1" thickBot="1" x14ac:dyDescent="0.35">
      <c r="A81" s="362"/>
      <c r="B81" s="364"/>
      <c r="C81" s="366"/>
      <c r="D81" s="374"/>
      <c r="E81" s="375"/>
      <c r="F81" s="375"/>
      <c r="G81" s="376"/>
      <c r="H81" s="70" t="s">
        <v>87</v>
      </c>
      <c r="I81" s="142" t="s">
        <v>88</v>
      </c>
      <c r="J81" s="147" t="s">
        <v>66</v>
      </c>
      <c r="K81" s="147" t="s">
        <v>49</v>
      </c>
      <c r="L81" s="147" t="s">
        <v>50</v>
      </c>
      <c r="M81" s="147" t="s">
        <v>51</v>
      </c>
      <c r="N81" s="147" t="s">
        <v>53</v>
      </c>
      <c r="O81" s="147" t="s">
        <v>47</v>
      </c>
      <c r="P81" s="350"/>
      <c r="Q81" s="146" t="s">
        <v>11</v>
      </c>
      <c r="R81" s="469" t="s">
        <v>10</v>
      </c>
      <c r="S81" s="470" t="s">
        <v>7</v>
      </c>
    </row>
    <row r="82" spans="1:19" ht="14.4" x14ac:dyDescent="0.3">
      <c r="A82" s="43"/>
      <c r="B82" s="24"/>
      <c r="C82" s="33"/>
      <c r="D82" s="377"/>
      <c r="E82" s="378"/>
      <c r="F82" s="378"/>
      <c r="G82" s="314"/>
      <c r="H82" s="71">
        <v>100</v>
      </c>
      <c r="I82" s="60"/>
      <c r="J82" s="250">
        <v>0.5</v>
      </c>
      <c r="K82" s="184">
        <v>0.1</v>
      </c>
      <c r="L82" s="184">
        <v>0.3</v>
      </c>
      <c r="M82" s="184">
        <v>0.05</v>
      </c>
      <c r="N82" s="184">
        <v>0.05</v>
      </c>
      <c r="O82" s="185">
        <f t="shared" ref="O82:O91" si="9">J82+K82+L82+M82+N82</f>
        <v>1</v>
      </c>
      <c r="P82" s="257">
        <f>H82*J82</f>
        <v>50</v>
      </c>
      <c r="Q82" s="144">
        <f t="shared" ref="Q82:Q91" si="10">P82-R82</f>
        <v>50</v>
      </c>
      <c r="R82" s="273"/>
      <c r="S82" s="49"/>
    </row>
    <row r="83" spans="1:19" ht="14.4" x14ac:dyDescent="0.3">
      <c r="A83" s="47"/>
      <c r="B83" s="39"/>
      <c r="C83" s="40"/>
      <c r="D83" s="369"/>
      <c r="E83" s="370"/>
      <c r="F83" s="370"/>
      <c r="G83" s="315"/>
      <c r="H83" s="72"/>
      <c r="I83" s="63"/>
      <c r="J83" s="260"/>
      <c r="K83" s="191"/>
      <c r="L83" s="191"/>
      <c r="M83" s="191"/>
      <c r="N83" s="191"/>
      <c r="O83" s="190">
        <f t="shared" si="9"/>
        <v>0</v>
      </c>
      <c r="P83" s="261">
        <f t="shared" ref="P83:P91" si="11">H83*J83</f>
        <v>0</v>
      </c>
      <c r="Q83" s="144">
        <f t="shared" si="10"/>
        <v>0</v>
      </c>
      <c r="R83" s="273"/>
      <c r="S83" s="49"/>
    </row>
    <row r="84" spans="1:19" ht="14.4" x14ac:dyDescent="0.3">
      <c r="A84" s="47"/>
      <c r="B84" s="39"/>
      <c r="C84" s="40"/>
      <c r="D84" s="369"/>
      <c r="E84" s="370"/>
      <c r="F84" s="370"/>
      <c r="G84" s="315"/>
      <c r="H84" s="72"/>
      <c r="I84" s="63"/>
      <c r="J84" s="260"/>
      <c r="K84" s="191"/>
      <c r="L84" s="191"/>
      <c r="M84" s="191"/>
      <c r="N84" s="191"/>
      <c r="O84" s="190">
        <f t="shared" si="9"/>
        <v>0</v>
      </c>
      <c r="P84" s="261">
        <f t="shared" si="11"/>
        <v>0</v>
      </c>
      <c r="Q84" s="144">
        <f t="shared" si="10"/>
        <v>0</v>
      </c>
      <c r="R84" s="273"/>
      <c r="S84" s="49"/>
    </row>
    <row r="85" spans="1:19" ht="14.4" x14ac:dyDescent="0.3">
      <c r="A85" s="47"/>
      <c r="B85" s="39"/>
      <c r="C85" s="40"/>
      <c r="D85" s="369"/>
      <c r="E85" s="370"/>
      <c r="F85" s="370"/>
      <c r="G85" s="315"/>
      <c r="H85" s="72"/>
      <c r="I85" s="63"/>
      <c r="J85" s="260"/>
      <c r="K85" s="191"/>
      <c r="L85" s="191"/>
      <c r="M85" s="191"/>
      <c r="N85" s="191"/>
      <c r="O85" s="190">
        <f t="shared" si="9"/>
        <v>0</v>
      </c>
      <c r="P85" s="261">
        <f t="shared" si="11"/>
        <v>0</v>
      </c>
      <c r="Q85" s="144">
        <f t="shared" si="10"/>
        <v>0</v>
      </c>
      <c r="R85" s="273"/>
      <c r="S85" s="49"/>
    </row>
    <row r="86" spans="1:19" ht="14.4" x14ac:dyDescent="0.3">
      <c r="A86" s="47"/>
      <c r="B86" s="39"/>
      <c r="C86" s="40"/>
      <c r="D86" s="369"/>
      <c r="E86" s="370"/>
      <c r="F86" s="370"/>
      <c r="G86" s="315"/>
      <c r="H86" s="72"/>
      <c r="I86" s="63"/>
      <c r="J86" s="260"/>
      <c r="K86" s="191"/>
      <c r="L86" s="191"/>
      <c r="M86" s="191"/>
      <c r="N86" s="191"/>
      <c r="O86" s="190">
        <f t="shared" si="9"/>
        <v>0</v>
      </c>
      <c r="P86" s="261">
        <f t="shared" si="11"/>
        <v>0</v>
      </c>
      <c r="Q86" s="144">
        <f t="shared" si="10"/>
        <v>0</v>
      </c>
      <c r="R86" s="273"/>
      <c r="S86" s="49"/>
    </row>
    <row r="87" spans="1:19" ht="14.4" x14ac:dyDescent="0.3">
      <c r="A87" s="47"/>
      <c r="B87" s="39"/>
      <c r="C87" s="40"/>
      <c r="D87" s="369"/>
      <c r="E87" s="370"/>
      <c r="F87" s="370"/>
      <c r="G87" s="315"/>
      <c r="H87" s="72"/>
      <c r="I87" s="63"/>
      <c r="J87" s="260"/>
      <c r="K87" s="191"/>
      <c r="L87" s="191"/>
      <c r="M87" s="191"/>
      <c r="N87" s="191"/>
      <c r="O87" s="190">
        <f t="shared" si="9"/>
        <v>0</v>
      </c>
      <c r="P87" s="261">
        <f t="shared" si="11"/>
        <v>0</v>
      </c>
      <c r="Q87" s="144">
        <f t="shared" si="10"/>
        <v>0</v>
      </c>
      <c r="R87" s="273"/>
      <c r="S87" s="49"/>
    </row>
    <row r="88" spans="1:19" ht="14.4" x14ac:dyDescent="0.3">
      <c r="A88" s="47"/>
      <c r="B88" s="39"/>
      <c r="C88" s="40"/>
      <c r="D88" s="369"/>
      <c r="E88" s="370"/>
      <c r="F88" s="370"/>
      <c r="G88" s="315"/>
      <c r="H88" s="72"/>
      <c r="I88" s="63"/>
      <c r="J88" s="260"/>
      <c r="K88" s="191"/>
      <c r="L88" s="191"/>
      <c r="M88" s="191"/>
      <c r="N88" s="191"/>
      <c r="O88" s="190">
        <f t="shared" si="9"/>
        <v>0</v>
      </c>
      <c r="P88" s="261">
        <f t="shared" si="11"/>
        <v>0</v>
      </c>
      <c r="Q88" s="144">
        <f t="shared" si="10"/>
        <v>0</v>
      </c>
      <c r="R88" s="273"/>
      <c r="S88" s="49"/>
    </row>
    <row r="89" spans="1:19" ht="14.4" x14ac:dyDescent="0.3">
      <c r="A89" s="47"/>
      <c r="B89" s="39"/>
      <c r="C89" s="40"/>
      <c r="D89" s="369"/>
      <c r="E89" s="370"/>
      <c r="F89" s="370"/>
      <c r="G89" s="315"/>
      <c r="H89" s="72"/>
      <c r="I89" s="63"/>
      <c r="J89" s="260"/>
      <c r="K89" s="191"/>
      <c r="L89" s="191"/>
      <c r="M89" s="191"/>
      <c r="N89" s="191"/>
      <c r="O89" s="190">
        <f t="shared" si="9"/>
        <v>0</v>
      </c>
      <c r="P89" s="261">
        <f t="shared" si="11"/>
        <v>0</v>
      </c>
      <c r="Q89" s="144">
        <f t="shared" si="10"/>
        <v>0</v>
      </c>
      <c r="R89" s="273"/>
      <c r="S89" s="49"/>
    </row>
    <row r="90" spans="1:19" ht="14.4" x14ac:dyDescent="0.3">
      <c r="A90" s="44"/>
      <c r="B90" s="27"/>
      <c r="C90" s="34"/>
      <c r="D90" s="369"/>
      <c r="E90" s="370"/>
      <c r="F90" s="370"/>
      <c r="G90" s="315"/>
      <c r="H90" s="73"/>
      <c r="I90" s="61"/>
      <c r="J90" s="251"/>
      <c r="K90" s="186"/>
      <c r="L90" s="186"/>
      <c r="M90" s="186"/>
      <c r="N90" s="186"/>
      <c r="O90" s="187">
        <f t="shared" si="9"/>
        <v>0</v>
      </c>
      <c r="P90" s="258">
        <f t="shared" si="11"/>
        <v>0</v>
      </c>
      <c r="Q90" s="144">
        <f t="shared" si="10"/>
        <v>0</v>
      </c>
      <c r="R90" s="273"/>
      <c r="S90" s="49"/>
    </row>
    <row r="91" spans="1:19" ht="15" thickBot="1" x14ac:dyDescent="0.35">
      <c r="A91" s="45"/>
      <c r="B91" s="30"/>
      <c r="C91" s="35"/>
      <c r="D91" s="395"/>
      <c r="E91" s="396"/>
      <c r="F91" s="396"/>
      <c r="G91" s="316"/>
      <c r="H91" s="74"/>
      <c r="I91" s="62"/>
      <c r="J91" s="252"/>
      <c r="K91" s="188"/>
      <c r="L91" s="188"/>
      <c r="M91" s="188"/>
      <c r="N91" s="188"/>
      <c r="O91" s="189">
        <f t="shared" si="9"/>
        <v>0</v>
      </c>
      <c r="P91" s="259">
        <f t="shared" si="11"/>
        <v>0</v>
      </c>
      <c r="Q91" s="145">
        <f t="shared" si="10"/>
        <v>0</v>
      </c>
      <c r="R91" s="274"/>
      <c r="S91" s="50"/>
    </row>
    <row r="92" spans="1:19" ht="14.4" customHeight="1" thickBot="1" x14ac:dyDescent="0.35">
      <c r="A92" s="593" t="s">
        <v>152</v>
      </c>
      <c r="B92" s="593"/>
      <c r="C92" s="593"/>
      <c r="D92" s="593"/>
      <c r="E92" s="593"/>
      <c r="F92" s="593"/>
      <c r="G92" s="593"/>
      <c r="H92" s="593"/>
      <c r="I92" s="593"/>
      <c r="J92" s="593"/>
      <c r="K92" s="593"/>
      <c r="L92" s="593"/>
      <c r="M92" s="593"/>
      <c r="N92" s="593"/>
      <c r="O92" s="594"/>
      <c r="P92" s="64">
        <f>SUM(P82:P91)</f>
        <v>50</v>
      </c>
      <c r="Q92" s="65">
        <f>SUM(Q82:Q91)</f>
        <v>50</v>
      </c>
    </row>
    <row r="93" spans="1:19" x14ac:dyDescent="0.3">
      <c r="H93" s="66"/>
      <c r="I93" s="67"/>
      <c r="P93" s="262"/>
      <c r="Q93" s="262"/>
    </row>
    <row r="94" spans="1:19" ht="15.6" x14ac:dyDescent="0.3">
      <c r="A94" s="303" t="s">
        <v>153</v>
      </c>
      <c r="B94" s="304"/>
      <c r="C94" s="305"/>
      <c r="D94" s="305"/>
      <c r="E94" s="306"/>
      <c r="F94" s="307"/>
      <c r="G94" s="307"/>
      <c r="H94" s="500"/>
      <c r="I94" s="501"/>
      <c r="J94" s="502"/>
      <c r="K94" s="502"/>
      <c r="L94" s="502"/>
      <c r="M94" s="502"/>
      <c r="N94" s="502"/>
      <c r="O94" s="502"/>
      <c r="P94" s="503"/>
      <c r="Q94" s="503"/>
      <c r="R94" s="503"/>
      <c r="S94" s="305"/>
    </row>
    <row r="95" spans="1:19" ht="14.4" thickBot="1" x14ac:dyDescent="0.35">
      <c r="A95" s="42"/>
      <c r="B95" s="6"/>
      <c r="C95" s="5"/>
      <c r="D95" s="5"/>
      <c r="E95" s="2"/>
      <c r="F95" s="7"/>
      <c r="G95" s="7"/>
      <c r="H95" s="68"/>
      <c r="I95" s="69"/>
      <c r="J95" s="17"/>
      <c r="K95" s="17"/>
      <c r="L95" s="17"/>
      <c r="M95" s="17"/>
      <c r="N95" s="17"/>
      <c r="O95" s="17"/>
      <c r="P95" s="59"/>
      <c r="Q95" s="59"/>
      <c r="R95" s="59"/>
      <c r="S95" s="5"/>
    </row>
    <row r="96" spans="1:19" ht="27.6" customHeight="1" x14ac:dyDescent="0.3">
      <c r="A96" s="381" t="s">
        <v>4</v>
      </c>
      <c r="B96" s="383" t="s">
        <v>69</v>
      </c>
      <c r="C96" s="385" t="s">
        <v>2</v>
      </c>
      <c r="D96" s="389" t="s">
        <v>48</v>
      </c>
      <c r="E96" s="390"/>
      <c r="F96" s="390"/>
      <c r="G96" s="391"/>
      <c r="H96" s="387" t="s">
        <v>13</v>
      </c>
      <c r="I96" s="388"/>
      <c r="J96" s="299" t="s">
        <v>46</v>
      </c>
      <c r="K96" s="299" t="s">
        <v>46</v>
      </c>
      <c r="L96" s="299" t="s">
        <v>46</v>
      </c>
      <c r="M96" s="299" t="s">
        <v>46</v>
      </c>
      <c r="N96" s="299" t="s">
        <v>46</v>
      </c>
      <c r="O96" s="299" t="s">
        <v>46</v>
      </c>
      <c r="P96" s="379" t="s">
        <v>112</v>
      </c>
      <c r="Q96" s="329" t="s">
        <v>9</v>
      </c>
      <c r="R96" s="330"/>
      <c r="S96" s="331"/>
    </row>
    <row r="97" spans="1:19" ht="30.75" customHeight="1" thickBot="1" x14ac:dyDescent="0.35">
      <c r="A97" s="382"/>
      <c r="B97" s="384"/>
      <c r="C97" s="386"/>
      <c r="D97" s="392"/>
      <c r="E97" s="393"/>
      <c r="F97" s="393"/>
      <c r="G97" s="394"/>
      <c r="H97" s="300" t="s">
        <v>87</v>
      </c>
      <c r="I97" s="301" t="s">
        <v>88</v>
      </c>
      <c r="J97" s="302" t="s">
        <v>66</v>
      </c>
      <c r="K97" s="302" t="s">
        <v>49</v>
      </c>
      <c r="L97" s="302" t="s">
        <v>50</v>
      </c>
      <c r="M97" s="302" t="s">
        <v>51</v>
      </c>
      <c r="N97" s="302" t="s">
        <v>53</v>
      </c>
      <c r="O97" s="302" t="s">
        <v>47</v>
      </c>
      <c r="P97" s="380"/>
      <c r="Q97" s="146" t="s">
        <v>11</v>
      </c>
      <c r="R97" s="469" t="s">
        <v>10</v>
      </c>
      <c r="S97" s="470" t="s">
        <v>7</v>
      </c>
    </row>
    <row r="98" spans="1:19" ht="14.4" x14ac:dyDescent="0.3">
      <c r="A98" s="43"/>
      <c r="B98" s="24"/>
      <c r="C98" s="33"/>
      <c r="D98" s="377"/>
      <c r="E98" s="378"/>
      <c r="F98" s="378"/>
      <c r="G98" s="314"/>
      <c r="H98" s="71">
        <v>50</v>
      </c>
      <c r="I98" s="60"/>
      <c r="J98" s="250">
        <v>0.4</v>
      </c>
      <c r="K98" s="184">
        <v>0.5</v>
      </c>
      <c r="L98" s="184"/>
      <c r="M98" s="184"/>
      <c r="N98" s="184">
        <v>0.1</v>
      </c>
      <c r="O98" s="185">
        <f t="shared" ref="O98:O106" si="12">J98+K98+L98+M98+N98</f>
        <v>1</v>
      </c>
      <c r="P98" s="257">
        <f>H98*J98</f>
        <v>20</v>
      </c>
      <c r="Q98" s="144">
        <f t="shared" ref="Q98:Q106" si="13">P98-R98</f>
        <v>20</v>
      </c>
      <c r="R98" s="273"/>
      <c r="S98" s="49"/>
    </row>
    <row r="99" spans="1:19" ht="14.4" x14ac:dyDescent="0.3">
      <c r="A99" s="47"/>
      <c r="B99" s="39"/>
      <c r="C99" s="40"/>
      <c r="D99" s="369"/>
      <c r="E99" s="370"/>
      <c r="F99" s="370"/>
      <c r="G99" s="315"/>
      <c r="H99" s="72"/>
      <c r="I99" s="63"/>
      <c r="J99" s="260"/>
      <c r="K99" s="191"/>
      <c r="L99" s="191"/>
      <c r="M99" s="191"/>
      <c r="N99" s="191"/>
      <c r="O99" s="190">
        <f t="shared" si="12"/>
        <v>0</v>
      </c>
      <c r="P99" s="261">
        <f t="shared" ref="P99:P106" si="14">H99*J99</f>
        <v>0</v>
      </c>
      <c r="Q99" s="144">
        <f t="shared" si="13"/>
        <v>0</v>
      </c>
      <c r="R99" s="273"/>
      <c r="S99" s="49"/>
    </row>
    <row r="100" spans="1:19" ht="14.4" x14ac:dyDescent="0.3">
      <c r="A100" s="47"/>
      <c r="B100" s="39"/>
      <c r="C100" s="40"/>
      <c r="D100" s="369"/>
      <c r="E100" s="370"/>
      <c r="F100" s="370"/>
      <c r="G100" s="315"/>
      <c r="H100" s="72"/>
      <c r="I100" s="63"/>
      <c r="J100" s="260"/>
      <c r="K100" s="191"/>
      <c r="L100" s="191"/>
      <c r="M100" s="191"/>
      <c r="N100" s="191"/>
      <c r="O100" s="190">
        <f t="shared" si="12"/>
        <v>0</v>
      </c>
      <c r="P100" s="261">
        <f t="shared" si="14"/>
        <v>0</v>
      </c>
      <c r="Q100" s="144">
        <f t="shared" si="13"/>
        <v>0</v>
      </c>
      <c r="R100" s="273"/>
      <c r="S100" s="49"/>
    </row>
    <row r="101" spans="1:19" ht="14.4" x14ac:dyDescent="0.3">
      <c r="A101" s="47"/>
      <c r="B101" s="39"/>
      <c r="C101" s="40"/>
      <c r="D101" s="369"/>
      <c r="E101" s="370"/>
      <c r="F101" s="370"/>
      <c r="G101" s="315"/>
      <c r="H101" s="72"/>
      <c r="I101" s="63"/>
      <c r="J101" s="260"/>
      <c r="K101" s="191"/>
      <c r="L101" s="191"/>
      <c r="M101" s="191"/>
      <c r="N101" s="191"/>
      <c r="O101" s="190">
        <f t="shared" si="12"/>
        <v>0</v>
      </c>
      <c r="P101" s="261">
        <f t="shared" si="14"/>
        <v>0</v>
      </c>
      <c r="Q101" s="144">
        <f t="shared" si="13"/>
        <v>0</v>
      </c>
      <c r="R101" s="273"/>
      <c r="S101" s="49"/>
    </row>
    <row r="102" spans="1:19" ht="14.4" x14ac:dyDescent="0.3">
      <c r="A102" s="47"/>
      <c r="B102" s="39"/>
      <c r="C102" s="40"/>
      <c r="D102" s="369"/>
      <c r="E102" s="370"/>
      <c r="F102" s="370"/>
      <c r="G102" s="315"/>
      <c r="H102" s="72"/>
      <c r="I102" s="63"/>
      <c r="J102" s="260"/>
      <c r="K102" s="191"/>
      <c r="L102" s="191"/>
      <c r="M102" s="191"/>
      <c r="N102" s="191"/>
      <c r="O102" s="190">
        <f t="shared" si="12"/>
        <v>0</v>
      </c>
      <c r="P102" s="261">
        <f t="shared" si="14"/>
        <v>0</v>
      </c>
      <c r="Q102" s="144">
        <f t="shared" si="13"/>
        <v>0</v>
      </c>
      <c r="R102" s="273"/>
      <c r="S102" s="49"/>
    </row>
    <row r="103" spans="1:19" ht="14.4" x14ac:dyDescent="0.3">
      <c r="A103" s="47"/>
      <c r="B103" s="39"/>
      <c r="C103" s="40"/>
      <c r="D103" s="369"/>
      <c r="E103" s="370"/>
      <c r="F103" s="370"/>
      <c r="G103" s="315"/>
      <c r="H103" s="72"/>
      <c r="I103" s="63"/>
      <c r="J103" s="260"/>
      <c r="K103" s="191"/>
      <c r="L103" s="191"/>
      <c r="M103" s="191"/>
      <c r="N103" s="191"/>
      <c r="O103" s="190">
        <f t="shared" si="12"/>
        <v>0</v>
      </c>
      <c r="P103" s="261">
        <f t="shared" si="14"/>
        <v>0</v>
      </c>
      <c r="Q103" s="144">
        <f t="shared" si="13"/>
        <v>0</v>
      </c>
      <c r="R103" s="273"/>
      <c r="S103" s="49"/>
    </row>
    <row r="104" spans="1:19" ht="14.4" x14ac:dyDescent="0.3">
      <c r="A104" s="47"/>
      <c r="B104" s="39"/>
      <c r="C104" s="40"/>
      <c r="D104" s="369"/>
      <c r="E104" s="370"/>
      <c r="F104" s="370"/>
      <c r="G104" s="315"/>
      <c r="H104" s="72"/>
      <c r="I104" s="63"/>
      <c r="J104" s="260"/>
      <c r="K104" s="191"/>
      <c r="L104" s="191"/>
      <c r="M104" s="191"/>
      <c r="N104" s="191"/>
      <c r="O104" s="190">
        <f t="shared" si="12"/>
        <v>0</v>
      </c>
      <c r="P104" s="261">
        <f t="shared" si="14"/>
        <v>0</v>
      </c>
      <c r="Q104" s="144">
        <f t="shared" si="13"/>
        <v>0</v>
      </c>
      <c r="R104" s="273"/>
      <c r="S104" s="49"/>
    </row>
    <row r="105" spans="1:19" ht="14.4" x14ac:dyDescent="0.3">
      <c r="A105" s="44"/>
      <c r="B105" s="27"/>
      <c r="C105" s="34"/>
      <c r="D105" s="369"/>
      <c r="E105" s="370"/>
      <c r="F105" s="370"/>
      <c r="G105" s="315"/>
      <c r="H105" s="73"/>
      <c r="I105" s="61"/>
      <c r="J105" s="251"/>
      <c r="K105" s="186"/>
      <c r="L105" s="186"/>
      <c r="M105" s="186"/>
      <c r="N105" s="186"/>
      <c r="O105" s="187">
        <f t="shared" si="12"/>
        <v>0</v>
      </c>
      <c r="P105" s="258">
        <f t="shared" si="14"/>
        <v>0</v>
      </c>
      <c r="Q105" s="144">
        <f t="shared" si="13"/>
        <v>0</v>
      </c>
      <c r="R105" s="273"/>
      <c r="S105" s="49"/>
    </row>
    <row r="106" spans="1:19" ht="15" thickBot="1" x14ac:dyDescent="0.35">
      <c r="A106" s="45"/>
      <c r="B106" s="30"/>
      <c r="C106" s="35"/>
      <c r="D106" s="395"/>
      <c r="E106" s="396"/>
      <c r="F106" s="396"/>
      <c r="G106" s="316"/>
      <c r="H106" s="74"/>
      <c r="I106" s="62"/>
      <c r="J106" s="252"/>
      <c r="K106" s="188"/>
      <c r="L106" s="188"/>
      <c r="M106" s="188"/>
      <c r="N106" s="188"/>
      <c r="O106" s="189">
        <f t="shared" si="12"/>
        <v>0</v>
      </c>
      <c r="P106" s="259">
        <f t="shared" si="14"/>
        <v>0</v>
      </c>
      <c r="Q106" s="145">
        <f t="shared" si="13"/>
        <v>0</v>
      </c>
      <c r="R106" s="274"/>
      <c r="S106" s="50"/>
    </row>
    <row r="107" spans="1:19" ht="14.4" thickBot="1" x14ac:dyDescent="0.35">
      <c r="A107" s="595" t="s">
        <v>154</v>
      </c>
      <c r="B107" s="595"/>
      <c r="C107" s="595"/>
      <c r="D107" s="595"/>
      <c r="E107" s="595"/>
      <c r="F107" s="595"/>
      <c r="G107" s="595"/>
      <c r="H107" s="595"/>
      <c r="I107" s="595"/>
      <c r="J107" s="595"/>
      <c r="K107" s="595"/>
      <c r="L107" s="595"/>
      <c r="M107" s="595"/>
      <c r="N107" s="595"/>
      <c r="O107" s="596"/>
      <c r="P107" s="644">
        <f>SUM(P98:P106)</f>
        <v>20</v>
      </c>
      <c r="Q107" s="65">
        <f>SUM(Q98:Q106)</f>
        <v>20</v>
      </c>
    </row>
    <row r="108" spans="1:19" x14ac:dyDescent="0.3">
      <c r="H108" s="66"/>
      <c r="I108" s="67"/>
    </row>
    <row r="109" spans="1:19" ht="15.6" x14ac:dyDescent="0.3">
      <c r="A109" s="600" t="s">
        <v>14</v>
      </c>
      <c r="B109" s="601"/>
      <c r="C109" s="602"/>
      <c r="D109" s="602"/>
      <c r="E109" s="603"/>
      <c r="F109" s="604"/>
      <c r="G109" s="604"/>
      <c r="H109" s="605"/>
      <c r="I109" s="606"/>
      <c r="J109" s="607"/>
      <c r="K109" s="607"/>
      <c r="L109" s="607"/>
      <c r="M109" s="607"/>
      <c r="N109" s="607"/>
      <c r="O109" s="607"/>
      <c r="P109" s="608"/>
      <c r="Q109" s="608"/>
      <c r="R109" s="608"/>
      <c r="S109" s="602"/>
    </row>
    <row r="110" spans="1:19" ht="14.4" thickBot="1" x14ac:dyDescent="0.35">
      <c r="A110" s="42"/>
      <c r="B110" s="6"/>
      <c r="C110" s="5"/>
      <c r="D110" s="5"/>
      <c r="E110" s="2"/>
      <c r="F110" s="7"/>
      <c r="G110" s="7"/>
      <c r="H110" s="68"/>
      <c r="I110" s="69"/>
      <c r="J110" s="17"/>
      <c r="K110" s="17"/>
      <c r="L110" s="17"/>
      <c r="M110" s="17"/>
      <c r="N110" s="17"/>
      <c r="O110" s="17"/>
      <c r="P110" s="59"/>
      <c r="Q110" s="59"/>
      <c r="R110" s="59"/>
      <c r="S110" s="5"/>
    </row>
    <row r="111" spans="1:19" ht="27.6" x14ac:dyDescent="0.3">
      <c r="A111" s="611" t="s">
        <v>4</v>
      </c>
      <c r="B111" s="612" t="s">
        <v>69</v>
      </c>
      <c r="C111" s="613" t="s">
        <v>2</v>
      </c>
      <c r="D111" s="614" t="s">
        <v>12</v>
      </c>
      <c r="E111" s="615"/>
      <c r="F111" s="615"/>
      <c r="G111" s="616"/>
      <c r="H111" s="617" t="s">
        <v>13</v>
      </c>
      <c r="I111" s="618"/>
      <c r="J111" s="619" t="s">
        <v>46</v>
      </c>
      <c r="K111" s="619" t="s">
        <v>46</v>
      </c>
      <c r="L111" s="619" t="s">
        <v>46</v>
      </c>
      <c r="M111" s="619" t="s">
        <v>46</v>
      </c>
      <c r="N111" s="619" t="s">
        <v>46</v>
      </c>
      <c r="O111" s="619" t="s">
        <v>46</v>
      </c>
      <c r="P111" s="620" t="s">
        <v>112</v>
      </c>
      <c r="Q111" s="334" t="s">
        <v>9</v>
      </c>
      <c r="R111" s="335"/>
      <c r="S111" s="336"/>
    </row>
    <row r="112" spans="1:19" ht="30.75" customHeight="1" thickBot="1" x14ac:dyDescent="0.35">
      <c r="A112" s="621"/>
      <c r="B112" s="622"/>
      <c r="C112" s="623"/>
      <c r="D112" s="624"/>
      <c r="E112" s="625"/>
      <c r="F112" s="625"/>
      <c r="G112" s="626"/>
      <c r="H112" s="627" t="s">
        <v>87</v>
      </c>
      <c r="I112" s="628" t="s">
        <v>88</v>
      </c>
      <c r="J112" s="629" t="s">
        <v>66</v>
      </c>
      <c r="K112" s="629" t="s">
        <v>49</v>
      </c>
      <c r="L112" s="629" t="s">
        <v>50</v>
      </c>
      <c r="M112" s="629" t="s">
        <v>51</v>
      </c>
      <c r="N112" s="629" t="s">
        <v>53</v>
      </c>
      <c r="O112" s="629" t="s">
        <v>47</v>
      </c>
      <c r="P112" s="630"/>
      <c r="Q112" s="146" t="s">
        <v>11</v>
      </c>
      <c r="R112" s="469" t="s">
        <v>10</v>
      </c>
      <c r="S112" s="470" t="s">
        <v>7</v>
      </c>
    </row>
    <row r="113" spans="1:19" ht="14.4" x14ac:dyDescent="0.3">
      <c r="A113" s="43"/>
      <c r="B113" s="24"/>
      <c r="C113" s="33"/>
      <c r="D113" s="377"/>
      <c r="E113" s="378"/>
      <c r="F113" s="378"/>
      <c r="G113" s="314"/>
      <c r="H113" s="71">
        <v>899</v>
      </c>
      <c r="I113" s="60"/>
      <c r="J113" s="250">
        <v>0.1</v>
      </c>
      <c r="K113" s="184">
        <v>0.8</v>
      </c>
      <c r="L113" s="184">
        <v>0.05</v>
      </c>
      <c r="M113" s="184">
        <v>0.05</v>
      </c>
      <c r="N113" s="184">
        <v>0</v>
      </c>
      <c r="O113" s="185">
        <f t="shared" ref="O113:O117" si="15">J113+K113+L113+M113+N113</f>
        <v>1</v>
      </c>
      <c r="P113" s="257">
        <f>H113*J113</f>
        <v>89.9</v>
      </c>
      <c r="Q113" s="144">
        <f>P113-R113</f>
        <v>89.9</v>
      </c>
      <c r="R113" s="273"/>
      <c r="S113" s="49"/>
    </row>
    <row r="114" spans="1:19" ht="14.4" x14ac:dyDescent="0.3">
      <c r="A114" s="47"/>
      <c r="B114" s="39"/>
      <c r="C114" s="40"/>
      <c r="D114" s="369"/>
      <c r="E114" s="370"/>
      <c r="F114" s="370"/>
      <c r="G114" s="315"/>
      <c r="H114" s="72"/>
      <c r="I114" s="63"/>
      <c r="J114" s="260"/>
      <c r="K114" s="191"/>
      <c r="L114" s="191"/>
      <c r="M114" s="191"/>
      <c r="N114" s="191"/>
      <c r="O114" s="190">
        <f t="shared" si="15"/>
        <v>0</v>
      </c>
      <c r="P114" s="261">
        <f t="shared" ref="P114:P117" si="16">H114*J114</f>
        <v>0</v>
      </c>
      <c r="Q114" s="144">
        <f>P114-R114</f>
        <v>0</v>
      </c>
      <c r="R114" s="273"/>
      <c r="S114" s="49"/>
    </row>
    <row r="115" spans="1:19" ht="14.4" x14ac:dyDescent="0.3">
      <c r="A115" s="47"/>
      <c r="B115" s="39"/>
      <c r="C115" s="40"/>
      <c r="D115" s="369"/>
      <c r="E115" s="370"/>
      <c r="F115" s="370"/>
      <c r="G115" s="315"/>
      <c r="H115" s="72"/>
      <c r="I115" s="63"/>
      <c r="J115" s="260"/>
      <c r="K115" s="191"/>
      <c r="L115" s="191"/>
      <c r="M115" s="191"/>
      <c r="N115" s="191"/>
      <c r="O115" s="190">
        <f t="shared" si="15"/>
        <v>0</v>
      </c>
      <c r="P115" s="261">
        <f t="shared" si="16"/>
        <v>0</v>
      </c>
      <c r="Q115" s="144">
        <f>P115-R115</f>
        <v>0</v>
      </c>
      <c r="R115" s="273"/>
      <c r="S115" s="49"/>
    </row>
    <row r="116" spans="1:19" ht="14.4" x14ac:dyDescent="0.3">
      <c r="A116" s="44"/>
      <c r="B116" s="27"/>
      <c r="C116" s="34"/>
      <c r="D116" s="369"/>
      <c r="E116" s="370"/>
      <c r="F116" s="370"/>
      <c r="G116" s="315"/>
      <c r="H116" s="73"/>
      <c r="I116" s="61"/>
      <c r="J116" s="251"/>
      <c r="K116" s="186"/>
      <c r="L116" s="186"/>
      <c r="M116" s="186"/>
      <c r="N116" s="186"/>
      <c r="O116" s="187">
        <f t="shared" si="15"/>
        <v>0</v>
      </c>
      <c r="P116" s="258">
        <f t="shared" si="16"/>
        <v>0</v>
      </c>
      <c r="Q116" s="144">
        <f>P116-R116</f>
        <v>0</v>
      </c>
      <c r="R116" s="273"/>
      <c r="S116" s="49"/>
    </row>
    <row r="117" spans="1:19" ht="15" thickBot="1" x14ac:dyDescent="0.35">
      <c r="A117" s="45"/>
      <c r="B117" s="30"/>
      <c r="C117" s="35"/>
      <c r="D117" s="395"/>
      <c r="E117" s="396"/>
      <c r="F117" s="396"/>
      <c r="G117" s="316"/>
      <c r="H117" s="74"/>
      <c r="I117" s="62"/>
      <c r="J117" s="252"/>
      <c r="K117" s="188"/>
      <c r="L117" s="188"/>
      <c r="M117" s="188"/>
      <c r="N117" s="188"/>
      <c r="O117" s="189">
        <f t="shared" si="15"/>
        <v>0</v>
      </c>
      <c r="P117" s="259">
        <f t="shared" si="16"/>
        <v>0</v>
      </c>
      <c r="Q117" s="145">
        <f>P117-R117</f>
        <v>0</v>
      </c>
      <c r="R117" s="274"/>
      <c r="S117" s="50"/>
    </row>
    <row r="118" spans="1:19" ht="14.4" thickBot="1" x14ac:dyDescent="0.35">
      <c r="A118" s="609" t="s">
        <v>155</v>
      </c>
      <c r="B118" s="609"/>
      <c r="C118" s="609"/>
      <c r="D118" s="609"/>
      <c r="E118" s="609"/>
      <c r="F118" s="609"/>
      <c r="G118" s="609"/>
      <c r="H118" s="609"/>
      <c r="I118" s="609"/>
      <c r="J118" s="609"/>
      <c r="K118" s="609"/>
      <c r="L118" s="609"/>
      <c r="M118" s="609"/>
      <c r="N118" s="609"/>
      <c r="O118" s="610"/>
      <c r="P118" s="645">
        <f>SUM(P113:P117)</f>
        <v>89.9</v>
      </c>
      <c r="Q118" s="65">
        <f>SUM(Q113:Q117)</f>
        <v>89.9</v>
      </c>
    </row>
    <row r="120" spans="1:19" ht="15.6" x14ac:dyDescent="0.3">
      <c r="A120" s="631" t="s">
        <v>114</v>
      </c>
      <c r="B120" s="632"/>
      <c r="C120" s="633"/>
      <c r="D120" s="633"/>
      <c r="E120" s="634"/>
      <c r="F120" s="635"/>
      <c r="G120" s="635"/>
      <c r="H120" s="634"/>
      <c r="I120" s="636"/>
      <c r="J120" s="637"/>
      <c r="K120" s="637"/>
      <c r="L120" s="637"/>
      <c r="M120" s="637"/>
      <c r="N120" s="637"/>
      <c r="O120" s="637"/>
      <c r="P120" s="637"/>
      <c r="Q120" s="637"/>
      <c r="R120" s="637"/>
      <c r="S120" s="633"/>
    </row>
    <row r="121" spans="1:19" ht="14.4" thickBot="1" x14ac:dyDescent="0.35">
      <c r="A121" s="42"/>
      <c r="B121" s="6"/>
      <c r="C121" s="5"/>
      <c r="D121" s="5"/>
      <c r="E121" s="2"/>
      <c r="F121" s="7"/>
      <c r="G121" s="7"/>
      <c r="H121" s="2"/>
      <c r="I121" s="14"/>
      <c r="J121" s="17"/>
      <c r="K121" s="17"/>
      <c r="L121" s="17"/>
      <c r="M121" s="17"/>
      <c r="N121" s="17"/>
      <c r="O121" s="17"/>
      <c r="P121" s="59"/>
      <c r="Q121" s="59"/>
      <c r="R121" s="59"/>
      <c r="S121" s="5"/>
    </row>
    <row r="122" spans="1:19" ht="27.6" customHeight="1" x14ac:dyDescent="0.3">
      <c r="A122" s="325"/>
      <c r="B122" s="321" t="s">
        <v>113</v>
      </c>
      <c r="C122" s="321"/>
      <c r="D122" s="321"/>
      <c r="E122" s="321"/>
      <c r="F122" s="321"/>
      <c r="G122" s="321"/>
      <c r="H122" s="322"/>
      <c r="I122" s="310"/>
      <c r="J122" s="311"/>
      <c r="K122" s="311"/>
      <c r="L122" s="311"/>
      <c r="M122" s="402"/>
      <c r="N122" s="275" t="s">
        <v>130</v>
      </c>
      <c r="O122" s="276"/>
      <c r="P122" s="327" t="s">
        <v>112</v>
      </c>
      <c r="Q122" s="329" t="s">
        <v>9</v>
      </c>
      <c r="R122" s="330"/>
      <c r="S122" s="331"/>
    </row>
    <row r="123" spans="1:19" ht="39.6" customHeight="1" thickBot="1" x14ac:dyDescent="0.35">
      <c r="A123" s="326"/>
      <c r="B123" s="323"/>
      <c r="C123" s="323"/>
      <c r="D123" s="323"/>
      <c r="E123" s="323"/>
      <c r="F123" s="323"/>
      <c r="G123" s="323"/>
      <c r="H123" s="324"/>
      <c r="I123" s="312"/>
      <c r="J123" s="313"/>
      <c r="K123" s="313"/>
      <c r="L123" s="313"/>
      <c r="M123" s="403"/>
      <c r="N123" s="277"/>
      <c r="O123" s="278"/>
      <c r="P123" s="328"/>
      <c r="Q123" s="146" t="s">
        <v>11</v>
      </c>
      <c r="R123" s="469" t="s">
        <v>10</v>
      </c>
      <c r="S123" s="470" t="s">
        <v>7</v>
      </c>
    </row>
    <row r="124" spans="1:19" ht="36" customHeight="1" thickBot="1" x14ac:dyDescent="0.35">
      <c r="A124" s="597" t="s">
        <v>117</v>
      </c>
      <c r="B124" s="598"/>
      <c r="C124" s="598"/>
      <c r="D124" s="598"/>
      <c r="E124" s="598"/>
      <c r="F124" s="598"/>
      <c r="G124" s="598"/>
      <c r="H124" s="599"/>
      <c r="I124" s="458" t="s">
        <v>15</v>
      </c>
      <c r="J124" s="459"/>
      <c r="K124" s="459"/>
      <c r="L124" s="459"/>
      <c r="M124" s="459"/>
      <c r="N124" s="459"/>
      <c r="O124" s="460"/>
      <c r="P124" s="257">
        <f>P58*0.15</f>
        <v>0</v>
      </c>
      <c r="Q124" s="144">
        <f>Q58*0.15</f>
        <v>0</v>
      </c>
      <c r="R124" s="273"/>
      <c r="S124" s="49"/>
    </row>
    <row r="125" spans="1:19" ht="27.6" customHeight="1" x14ac:dyDescent="0.3">
      <c r="A125" s="325" t="s">
        <v>4</v>
      </c>
      <c r="B125" s="321" t="s">
        <v>113</v>
      </c>
      <c r="C125" s="321"/>
      <c r="D125" s="321"/>
      <c r="E125" s="321"/>
      <c r="F125" s="321"/>
      <c r="G125" s="321"/>
      <c r="H125" s="322"/>
      <c r="I125" s="310" t="s">
        <v>132</v>
      </c>
      <c r="J125" s="311"/>
      <c r="K125" s="311" t="s">
        <v>133</v>
      </c>
      <c r="L125" s="311"/>
      <c r="M125" s="402" t="s">
        <v>147</v>
      </c>
      <c r="N125" s="310" t="s">
        <v>131</v>
      </c>
      <c r="O125" s="402"/>
      <c r="P125" s="327" t="s">
        <v>112</v>
      </c>
      <c r="Q125" s="329" t="s">
        <v>9</v>
      </c>
      <c r="R125" s="330"/>
      <c r="S125" s="331"/>
    </row>
    <row r="126" spans="1:19" ht="39.6" customHeight="1" thickBot="1" x14ac:dyDescent="0.35">
      <c r="A126" s="326"/>
      <c r="B126" s="453"/>
      <c r="C126" s="453"/>
      <c r="D126" s="453"/>
      <c r="E126" s="453"/>
      <c r="F126" s="453"/>
      <c r="G126" s="453"/>
      <c r="H126" s="454"/>
      <c r="I126" s="449"/>
      <c r="J126" s="450"/>
      <c r="K126" s="450"/>
      <c r="L126" s="450"/>
      <c r="M126" s="462"/>
      <c r="N126" s="449"/>
      <c r="O126" s="462"/>
      <c r="P126" s="463"/>
      <c r="Q126" s="465" t="s">
        <v>11</v>
      </c>
      <c r="R126" s="471" t="s">
        <v>10</v>
      </c>
      <c r="S126" s="472" t="s">
        <v>7</v>
      </c>
    </row>
    <row r="127" spans="1:19" ht="68.400000000000006" customHeight="1" x14ac:dyDescent="0.3">
      <c r="A127" s="455" t="s">
        <v>118</v>
      </c>
      <c r="B127" s="456"/>
      <c r="C127" s="456"/>
      <c r="D127" s="456"/>
      <c r="E127" s="456"/>
      <c r="F127" s="456"/>
      <c r="G127" s="456"/>
      <c r="H127" s="457"/>
      <c r="I127" s="451"/>
      <c r="J127" s="452"/>
      <c r="K127" s="452"/>
      <c r="L127" s="452"/>
      <c r="M127" s="461"/>
      <c r="N127" s="451"/>
      <c r="O127" s="461"/>
      <c r="P127" s="464"/>
      <c r="Q127" s="466"/>
      <c r="R127" s="473"/>
      <c r="S127" s="474"/>
    </row>
    <row r="128" spans="1:19" ht="30" customHeight="1" x14ac:dyDescent="0.3">
      <c r="A128" s="309"/>
      <c r="B128" s="521" t="str">
        <f>'1C Time sheet'!B98</f>
        <v>SRL Conseils et Management QD
Qqq Dddd</v>
      </c>
      <c r="C128" s="522"/>
      <c r="D128" s="522"/>
      <c r="E128" s="522"/>
      <c r="F128" s="522"/>
      <c r="G128" s="522"/>
      <c r="H128" s="523"/>
      <c r="I128" s="524">
        <f>'1C Time sheet'!C105</f>
        <v>44927</v>
      </c>
      <c r="J128" s="524"/>
      <c r="K128" s="525">
        <v>8</v>
      </c>
      <c r="L128" s="525"/>
      <c r="M128" s="508">
        <v>4</v>
      </c>
      <c r="N128" s="475">
        <v>40</v>
      </c>
      <c r="O128" s="476"/>
      <c r="P128" s="258">
        <f>M128*N128</f>
        <v>160</v>
      </c>
      <c r="Q128" s="144">
        <f t="shared" ref="Q128:Q139" si="17">P128-R128</f>
        <v>160</v>
      </c>
      <c r="R128" s="273"/>
      <c r="S128" s="49"/>
    </row>
    <row r="129" spans="1:19" ht="30" customHeight="1" x14ac:dyDescent="0.3">
      <c r="A129" s="309"/>
      <c r="B129" s="521" t="str">
        <f>'1C Time sheet'!B98</f>
        <v>SRL Conseils et Management QD
Qqq Dddd</v>
      </c>
      <c r="C129" s="522"/>
      <c r="D129" s="522"/>
      <c r="E129" s="522"/>
      <c r="F129" s="522"/>
      <c r="G129" s="522"/>
      <c r="H129" s="523"/>
      <c r="I129" s="524">
        <f>'1C Time sheet'!D105</f>
        <v>44958</v>
      </c>
      <c r="J129" s="524"/>
      <c r="K129" s="525">
        <v>8</v>
      </c>
      <c r="L129" s="525"/>
      <c r="M129" s="508">
        <v>3</v>
      </c>
      <c r="N129" s="475">
        <v>40</v>
      </c>
      <c r="O129" s="476"/>
      <c r="P129" s="258">
        <f>M129*N129</f>
        <v>120</v>
      </c>
      <c r="Q129" s="144">
        <f t="shared" si="17"/>
        <v>120</v>
      </c>
      <c r="R129" s="273"/>
      <c r="S129" s="49"/>
    </row>
    <row r="130" spans="1:19" ht="30" customHeight="1" x14ac:dyDescent="0.3">
      <c r="A130" s="309"/>
      <c r="B130" s="521" t="str">
        <f>'1C Time sheet'!B98</f>
        <v>SRL Conseils et Management QD
Qqq Dddd</v>
      </c>
      <c r="C130" s="522"/>
      <c r="D130" s="522"/>
      <c r="E130" s="522"/>
      <c r="F130" s="522"/>
      <c r="G130" s="522"/>
      <c r="H130" s="523"/>
      <c r="I130" s="524">
        <f>'1C Time sheet'!E105</f>
        <v>44986</v>
      </c>
      <c r="J130" s="524"/>
      <c r="K130" s="525">
        <v>8</v>
      </c>
      <c r="L130" s="525"/>
      <c r="M130" s="508">
        <v>4</v>
      </c>
      <c r="N130" s="475">
        <v>40</v>
      </c>
      <c r="O130" s="476"/>
      <c r="P130" s="258">
        <f t="shared" ref="P130:P139" si="18">M130*N130</f>
        <v>160</v>
      </c>
      <c r="Q130" s="144">
        <f t="shared" si="17"/>
        <v>160</v>
      </c>
      <c r="R130" s="273"/>
      <c r="S130" s="49"/>
    </row>
    <row r="131" spans="1:19" ht="30" customHeight="1" x14ac:dyDescent="0.3">
      <c r="A131" s="309"/>
      <c r="B131" s="521" t="str">
        <f>'1C Time sheet'!B98</f>
        <v>SRL Conseils et Management QD
Qqq Dddd</v>
      </c>
      <c r="C131" s="522"/>
      <c r="D131" s="522"/>
      <c r="E131" s="522"/>
      <c r="F131" s="522"/>
      <c r="G131" s="522"/>
      <c r="H131" s="523"/>
      <c r="I131" s="524">
        <f>'1C Time sheet'!F105</f>
        <v>45017</v>
      </c>
      <c r="J131" s="524"/>
      <c r="K131" s="526">
        <v>8</v>
      </c>
      <c r="L131" s="526"/>
      <c r="M131" s="508">
        <v>3</v>
      </c>
      <c r="N131" s="475">
        <v>40</v>
      </c>
      <c r="O131" s="476"/>
      <c r="P131" s="258">
        <f t="shared" si="18"/>
        <v>120</v>
      </c>
      <c r="Q131" s="144">
        <f t="shared" si="17"/>
        <v>120</v>
      </c>
      <c r="R131" s="273"/>
      <c r="S131" s="49"/>
    </row>
    <row r="132" spans="1:19" ht="30" customHeight="1" x14ac:dyDescent="0.3">
      <c r="A132" s="309"/>
      <c r="B132" s="521" t="str">
        <f>'1C Time sheet'!B98</f>
        <v>SRL Conseils et Management QD
Qqq Dddd</v>
      </c>
      <c r="C132" s="522"/>
      <c r="D132" s="522"/>
      <c r="E132" s="522"/>
      <c r="F132" s="522"/>
      <c r="G132" s="522"/>
      <c r="H132" s="523"/>
      <c r="I132" s="524">
        <f>'1C Time sheet'!G105</f>
        <v>45047</v>
      </c>
      <c r="J132" s="524"/>
      <c r="K132" s="526">
        <v>8</v>
      </c>
      <c r="L132" s="526"/>
      <c r="M132" s="508">
        <v>4</v>
      </c>
      <c r="N132" s="475">
        <v>40</v>
      </c>
      <c r="O132" s="476"/>
      <c r="P132" s="258">
        <f t="shared" si="18"/>
        <v>160</v>
      </c>
      <c r="Q132" s="144">
        <f t="shared" si="17"/>
        <v>160</v>
      </c>
      <c r="R132" s="273"/>
      <c r="S132" s="49"/>
    </row>
    <row r="133" spans="1:19" ht="30" customHeight="1" x14ac:dyDescent="0.3">
      <c r="A133" s="309"/>
      <c r="B133" s="521" t="str">
        <f>'1C Time sheet'!B98</f>
        <v>SRL Conseils et Management QD
Qqq Dddd</v>
      </c>
      <c r="C133" s="522"/>
      <c r="D133" s="522"/>
      <c r="E133" s="522"/>
      <c r="F133" s="522"/>
      <c r="G133" s="522"/>
      <c r="H133" s="523"/>
      <c r="I133" s="524">
        <f>'1C Time sheet'!H105</f>
        <v>45078</v>
      </c>
      <c r="J133" s="524"/>
      <c r="K133" s="526">
        <v>8</v>
      </c>
      <c r="L133" s="526"/>
      <c r="M133" s="508">
        <v>3</v>
      </c>
      <c r="N133" s="475">
        <v>40</v>
      </c>
      <c r="O133" s="476"/>
      <c r="P133" s="258">
        <f t="shared" si="18"/>
        <v>120</v>
      </c>
      <c r="Q133" s="144">
        <f t="shared" si="17"/>
        <v>120</v>
      </c>
      <c r="R133" s="273"/>
      <c r="S133" s="49"/>
    </row>
    <row r="134" spans="1:19" ht="30" customHeight="1" x14ac:dyDescent="0.3">
      <c r="A134" s="309"/>
      <c r="B134" s="521" t="str">
        <f>'1C Time sheet'!B98</f>
        <v>SRL Conseils et Management QD
Qqq Dddd</v>
      </c>
      <c r="C134" s="522"/>
      <c r="D134" s="522"/>
      <c r="E134" s="522"/>
      <c r="F134" s="522"/>
      <c r="G134" s="522"/>
      <c r="H134" s="523"/>
      <c r="I134" s="524">
        <f>'1C Time sheet'!I105</f>
        <v>45108</v>
      </c>
      <c r="J134" s="524"/>
      <c r="K134" s="525">
        <v>8</v>
      </c>
      <c r="L134" s="525"/>
      <c r="M134" s="508">
        <v>4</v>
      </c>
      <c r="N134" s="475">
        <v>40</v>
      </c>
      <c r="O134" s="476"/>
      <c r="P134" s="258">
        <f t="shared" si="18"/>
        <v>160</v>
      </c>
      <c r="Q134" s="144">
        <f t="shared" si="17"/>
        <v>160</v>
      </c>
      <c r="R134" s="273"/>
      <c r="S134" s="49"/>
    </row>
    <row r="135" spans="1:19" ht="30" customHeight="1" x14ac:dyDescent="0.3">
      <c r="A135" s="309"/>
      <c r="B135" s="521" t="str">
        <f>'1C Time sheet'!B98</f>
        <v>SRL Conseils et Management QD
Qqq Dddd</v>
      </c>
      <c r="C135" s="522"/>
      <c r="D135" s="522"/>
      <c r="E135" s="522"/>
      <c r="F135" s="522"/>
      <c r="G135" s="522"/>
      <c r="H135" s="523"/>
      <c r="I135" s="524">
        <f>'1C Time sheet'!J105</f>
        <v>45139</v>
      </c>
      <c r="J135" s="524"/>
      <c r="K135" s="526">
        <v>8</v>
      </c>
      <c r="L135" s="526"/>
      <c r="M135" s="508">
        <v>3</v>
      </c>
      <c r="N135" s="475">
        <v>40</v>
      </c>
      <c r="O135" s="476"/>
      <c r="P135" s="258">
        <f t="shared" si="18"/>
        <v>120</v>
      </c>
      <c r="Q135" s="144">
        <f t="shared" si="17"/>
        <v>120</v>
      </c>
      <c r="R135" s="273"/>
      <c r="S135" s="49"/>
    </row>
    <row r="136" spans="1:19" ht="30" customHeight="1" x14ac:dyDescent="0.3">
      <c r="A136" s="309"/>
      <c r="B136" s="521" t="str">
        <f>'1C Time sheet'!B98</f>
        <v>SRL Conseils et Management QD
Qqq Dddd</v>
      </c>
      <c r="C136" s="522"/>
      <c r="D136" s="522"/>
      <c r="E136" s="522"/>
      <c r="F136" s="522"/>
      <c r="G136" s="522"/>
      <c r="H136" s="523"/>
      <c r="I136" s="524">
        <f>'1C Time sheet'!K105</f>
        <v>45170</v>
      </c>
      <c r="J136" s="524"/>
      <c r="K136" s="526">
        <v>8</v>
      </c>
      <c r="L136" s="526"/>
      <c r="M136" s="508">
        <v>4</v>
      </c>
      <c r="N136" s="475">
        <v>40</v>
      </c>
      <c r="O136" s="476"/>
      <c r="P136" s="258">
        <f t="shared" si="18"/>
        <v>160</v>
      </c>
      <c r="Q136" s="144">
        <f t="shared" si="17"/>
        <v>160</v>
      </c>
      <c r="R136" s="273"/>
      <c r="S136" s="49"/>
    </row>
    <row r="137" spans="1:19" ht="30" customHeight="1" x14ac:dyDescent="0.3">
      <c r="A137" s="309"/>
      <c r="B137" s="521" t="str">
        <f>'1C Time sheet'!B98</f>
        <v>SRL Conseils et Management QD
Qqq Dddd</v>
      </c>
      <c r="C137" s="522"/>
      <c r="D137" s="522"/>
      <c r="E137" s="522"/>
      <c r="F137" s="522"/>
      <c r="G137" s="522"/>
      <c r="H137" s="523"/>
      <c r="I137" s="524">
        <f>'1C Time sheet'!L105</f>
        <v>45200</v>
      </c>
      <c r="J137" s="524"/>
      <c r="K137" s="525">
        <v>8</v>
      </c>
      <c r="L137" s="525"/>
      <c r="M137" s="508">
        <v>3</v>
      </c>
      <c r="N137" s="475">
        <v>40</v>
      </c>
      <c r="O137" s="476"/>
      <c r="P137" s="258">
        <f t="shared" si="18"/>
        <v>120</v>
      </c>
      <c r="Q137" s="144">
        <f t="shared" si="17"/>
        <v>120</v>
      </c>
      <c r="R137" s="273"/>
      <c r="S137" s="49"/>
    </row>
    <row r="138" spans="1:19" ht="30" customHeight="1" x14ac:dyDescent="0.3">
      <c r="A138" s="309"/>
      <c r="B138" s="521" t="str">
        <f>'1C Time sheet'!B98</f>
        <v>SRL Conseils et Management QD
Qqq Dddd</v>
      </c>
      <c r="C138" s="522"/>
      <c r="D138" s="522"/>
      <c r="E138" s="522"/>
      <c r="F138" s="522"/>
      <c r="G138" s="522"/>
      <c r="H138" s="523"/>
      <c r="I138" s="524">
        <f>'1C Time sheet'!M105</f>
        <v>45231</v>
      </c>
      <c r="J138" s="524"/>
      <c r="K138" s="525">
        <v>8</v>
      </c>
      <c r="L138" s="525"/>
      <c r="M138" s="508">
        <v>4</v>
      </c>
      <c r="N138" s="475">
        <v>40</v>
      </c>
      <c r="O138" s="476"/>
      <c r="P138" s="258">
        <f t="shared" si="18"/>
        <v>160</v>
      </c>
      <c r="Q138" s="144">
        <f t="shared" si="17"/>
        <v>160</v>
      </c>
      <c r="R138" s="273"/>
      <c r="S138" s="49"/>
    </row>
    <row r="139" spans="1:19" ht="30" customHeight="1" thickBot="1" x14ac:dyDescent="0.35">
      <c r="A139" s="308"/>
      <c r="B139" s="527" t="str">
        <f>'1C Time sheet'!B98</f>
        <v>SRL Conseils et Management QD
Qqq Dddd</v>
      </c>
      <c r="C139" s="528"/>
      <c r="D139" s="528"/>
      <c r="E139" s="528"/>
      <c r="F139" s="528"/>
      <c r="G139" s="528"/>
      <c r="H139" s="529"/>
      <c r="I139" s="530">
        <f>'1C Time sheet'!N105</f>
        <v>45261</v>
      </c>
      <c r="J139" s="530"/>
      <c r="K139" s="531">
        <v>8</v>
      </c>
      <c r="L139" s="531"/>
      <c r="M139" s="509">
        <v>3</v>
      </c>
      <c r="N139" s="477">
        <v>40</v>
      </c>
      <c r="O139" s="478"/>
      <c r="P139" s="258">
        <f t="shared" si="18"/>
        <v>120</v>
      </c>
      <c r="Q139" s="144">
        <f t="shared" si="17"/>
        <v>120</v>
      </c>
      <c r="R139" s="283"/>
      <c r="S139" s="284"/>
    </row>
    <row r="140" spans="1:19" ht="14.4" thickBot="1" x14ac:dyDescent="0.35">
      <c r="A140" s="638" t="s">
        <v>156</v>
      </c>
      <c r="B140" s="638"/>
      <c r="C140" s="638"/>
      <c r="D140" s="638"/>
      <c r="E140" s="638"/>
      <c r="F140" s="638"/>
      <c r="G140" s="638"/>
      <c r="H140" s="638"/>
      <c r="I140" s="638"/>
      <c r="J140" s="638"/>
      <c r="K140" s="638"/>
      <c r="L140" s="638"/>
      <c r="M140" s="638"/>
      <c r="N140" s="638"/>
      <c r="O140" s="639"/>
      <c r="P140" s="646">
        <f>SUM(P124:P139)</f>
        <v>1680</v>
      </c>
      <c r="Q140" s="65">
        <f>SUM(Q124:Q139)</f>
        <v>1680</v>
      </c>
    </row>
    <row r="141" spans="1:19" x14ac:dyDescent="0.3">
      <c r="H141" s="66"/>
      <c r="I141" s="67"/>
      <c r="P141" s="18"/>
      <c r="Q141" s="18"/>
    </row>
    <row r="142" spans="1:19" ht="15.6" x14ac:dyDescent="0.3">
      <c r="A142" s="532" t="s">
        <v>134</v>
      </c>
      <c r="B142" s="533"/>
      <c r="C142" s="534"/>
      <c r="D142" s="534"/>
      <c r="E142" s="535"/>
      <c r="F142" s="536"/>
      <c r="G142" s="536"/>
      <c r="H142" s="537"/>
      <c r="I142" s="538"/>
      <c r="J142" s="539"/>
      <c r="K142" s="539"/>
      <c r="L142" s="539"/>
      <c r="M142" s="539"/>
      <c r="N142" s="539"/>
      <c r="O142" s="539"/>
      <c r="P142" s="540"/>
      <c r="Q142" s="540"/>
      <c r="R142" s="58"/>
      <c r="S142" s="12"/>
    </row>
    <row r="143" spans="1:19" ht="14.4" thickBot="1" x14ac:dyDescent="0.35">
      <c r="A143" s="42"/>
      <c r="B143" s="6"/>
      <c r="C143" s="5"/>
      <c r="D143" s="5"/>
      <c r="E143" s="2"/>
      <c r="F143" s="7"/>
      <c r="G143" s="7"/>
      <c r="H143" s="68"/>
      <c r="I143" s="69"/>
      <c r="J143" s="17"/>
      <c r="K143" s="17"/>
      <c r="L143" s="17"/>
      <c r="M143" s="17"/>
      <c r="N143" s="17"/>
      <c r="O143" s="17"/>
      <c r="P143" s="59"/>
      <c r="Q143" s="59"/>
      <c r="R143" s="59"/>
      <c r="S143" s="5"/>
    </row>
    <row r="144" spans="1:19" ht="27.6" x14ac:dyDescent="0.3">
      <c r="A144" s="541" t="s">
        <v>4</v>
      </c>
      <c r="B144" s="542" t="s">
        <v>69</v>
      </c>
      <c r="C144" s="543" t="s">
        <v>2</v>
      </c>
      <c r="D144" s="544" t="s">
        <v>12</v>
      </c>
      <c r="E144" s="545"/>
      <c r="F144" s="545"/>
      <c r="G144" s="546"/>
      <c r="H144" s="547" t="s">
        <v>13</v>
      </c>
      <c r="I144" s="548"/>
      <c r="J144" s="549" t="s">
        <v>46</v>
      </c>
      <c r="K144" s="549" t="s">
        <v>46</v>
      </c>
      <c r="L144" s="549" t="s">
        <v>46</v>
      </c>
      <c r="M144" s="549" t="s">
        <v>46</v>
      </c>
      <c r="N144" s="549" t="s">
        <v>46</v>
      </c>
      <c r="O144" s="549" t="s">
        <v>46</v>
      </c>
      <c r="P144" s="550" t="s">
        <v>112</v>
      </c>
      <c r="Q144" s="329" t="s">
        <v>9</v>
      </c>
      <c r="R144" s="330"/>
      <c r="S144" s="331"/>
    </row>
    <row r="145" spans="1:19" ht="30.75" customHeight="1" thickBot="1" x14ac:dyDescent="0.35">
      <c r="A145" s="551"/>
      <c r="B145" s="552"/>
      <c r="C145" s="553"/>
      <c r="D145" s="554"/>
      <c r="E145" s="555"/>
      <c r="F145" s="555"/>
      <c r="G145" s="556"/>
      <c r="H145" s="557" t="s">
        <v>87</v>
      </c>
      <c r="I145" s="558" t="s">
        <v>88</v>
      </c>
      <c r="J145" s="559" t="s">
        <v>66</v>
      </c>
      <c r="K145" s="559" t="s">
        <v>49</v>
      </c>
      <c r="L145" s="559" t="s">
        <v>50</v>
      </c>
      <c r="M145" s="559" t="s">
        <v>51</v>
      </c>
      <c r="N145" s="559" t="s">
        <v>53</v>
      </c>
      <c r="O145" s="559" t="s">
        <v>47</v>
      </c>
      <c r="P145" s="560"/>
      <c r="Q145" s="146" t="s">
        <v>11</v>
      </c>
      <c r="R145" s="469" t="s">
        <v>10</v>
      </c>
      <c r="S145" s="470" t="s">
        <v>7</v>
      </c>
    </row>
    <row r="146" spans="1:19" ht="14.4" x14ac:dyDescent="0.3">
      <c r="A146" s="43"/>
      <c r="B146" s="24"/>
      <c r="C146" s="33"/>
      <c r="D146" s="377"/>
      <c r="E146" s="378"/>
      <c r="F146" s="378"/>
      <c r="G146" s="314"/>
      <c r="H146" s="71">
        <v>100</v>
      </c>
      <c r="I146" s="60"/>
      <c r="J146" s="250">
        <v>0.5</v>
      </c>
      <c r="K146" s="184">
        <v>0.1</v>
      </c>
      <c r="L146" s="184">
        <v>0.3</v>
      </c>
      <c r="M146" s="184">
        <v>0.05</v>
      </c>
      <c r="N146" s="184">
        <v>0.05</v>
      </c>
      <c r="O146" s="185">
        <f t="shared" ref="O146:O155" si="19">J146+K146+L146+M146+N146</f>
        <v>1</v>
      </c>
      <c r="P146" s="257">
        <f>H146*J146</f>
        <v>50</v>
      </c>
      <c r="Q146" s="144">
        <f t="shared" ref="Q146:Q155" si="20">P146-R146</f>
        <v>50</v>
      </c>
      <c r="R146" s="273"/>
      <c r="S146" s="49"/>
    </row>
    <row r="147" spans="1:19" ht="14.4" x14ac:dyDescent="0.3">
      <c r="A147" s="47"/>
      <c r="B147" s="39"/>
      <c r="C147" s="40"/>
      <c r="D147" s="369"/>
      <c r="E147" s="370"/>
      <c r="F147" s="370"/>
      <c r="G147" s="315"/>
      <c r="H147" s="72"/>
      <c r="I147" s="63"/>
      <c r="J147" s="260"/>
      <c r="K147" s="191"/>
      <c r="L147" s="191"/>
      <c r="M147" s="191"/>
      <c r="N147" s="191"/>
      <c r="O147" s="190">
        <f t="shared" si="19"/>
        <v>0</v>
      </c>
      <c r="P147" s="261">
        <f t="shared" ref="P147:P155" si="21">H147*J147</f>
        <v>0</v>
      </c>
      <c r="Q147" s="144">
        <f t="shared" si="20"/>
        <v>0</v>
      </c>
      <c r="R147" s="273"/>
      <c r="S147" s="49"/>
    </row>
    <row r="148" spans="1:19" ht="14.4" x14ac:dyDescent="0.3">
      <c r="A148" s="47"/>
      <c r="B148" s="39"/>
      <c r="C148" s="40"/>
      <c r="D148" s="369"/>
      <c r="E148" s="370"/>
      <c r="F148" s="370"/>
      <c r="G148" s="315"/>
      <c r="H148" s="72"/>
      <c r="I148" s="63"/>
      <c r="J148" s="260"/>
      <c r="K148" s="191"/>
      <c r="L148" s="191"/>
      <c r="M148" s="191"/>
      <c r="N148" s="191"/>
      <c r="O148" s="190">
        <f t="shared" si="19"/>
        <v>0</v>
      </c>
      <c r="P148" s="261">
        <f t="shared" si="21"/>
        <v>0</v>
      </c>
      <c r="Q148" s="144">
        <f t="shared" si="20"/>
        <v>0</v>
      </c>
      <c r="R148" s="273"/>
      <c r="S148" s="49"/>
    </row>
    <row r="149" spans="1:19" ht="14.4" x14ac:dyDescent="0.3">
      <c r="A149" s="47"/>
      <c r="B149" s="39"/>
      <c r="C149" s="40"/>
      <c r="D149" s="369"/>
      <c r="E149" s="370"/>
      <c r="F149" s="370"/>
      <c r="G149" s="315"/>
      <c r="H149" s="72"/>
      <c r="I149" s="63"/>
      <c r="J149" s="260"/>
      <c r="K149" s="191"/>
      <c r="L149" s="191"/>
      <c r="M149" s="191"/>
      <c r="N149" s="191"/>
      <c r="O149" s="190">
        <f t="shared" si="19"/>
        <v>0</v>
      </c>
      <c r="P149" s="261">
        <f t="shared" si="21"/>
        <v>0</v>
      </c>
      <c r="Q149" s="144">
        <f t="shared" si="20"/>
        <v>0</v>
      </c>
      <c r="R149" s="273"/>
      <c r="S149" s="49"/>
    </row>
    <row r="150" spans="1:19" ht="14.4" x14ac:dyDescent="0.3">
      <c r="A150" s="47"/>
      <c r="B150" s="39"/>
      <c r="C150" s="40"/>
      <c r="D150" s="369"/>
      <c r="E150" s="370"/>
      <c r="F150" s="370"/>
      <c r="G150" s="315"/>
      <c r="H150" s="72"/>
      <c r="I150" s="63"/>
      <c r="J150" s="260"/>
      <c r="K150" s="191"/>
      <c r="L150" s="191"/>
      <c r="M150" s="191"/>
      <c r="N150" s="191"/>
      <c r="O150" s="190">
        <f t="shared" si="19"/>
        <v>0</v>
      </c>
      <c r="P150" s="261">
        <f t="shared" si="21"/>
        <v>0</v>
      </c>
      <c r="Q150" s="144">
        <f t="shared" si="20"/>
        <v>0</v>
      </c>
      <c r="R150" s="273"/>
      <c r="S150" s="49"/>
    </row>
    <row r="151" spans="1:19" ht="14.4" x14ac:dyDescent="0.3">
      <c r="A151" s="47"/>
      <c r="B151" s="39"/>
      <c r="C151" s="40"/>
      <c r="D151" s="369"/>
      <c r="E151" s="370"/>
      <c r="F151" s="370"/>
      <c r="G151" s="315"/>
      <c r="H151" s="72"/>
      <c r="I151" s="63"/>
      <c r="J151" s="260"/>
      <c r="K151" s="191"/>
      <c r="L151" s="191"/>
      <c r="M151" s="191"/>
      <c r="N151" s="191"/>
      <c r="O151" s="190">
        <f t="shared" si="19"/>
        <v>0</v>
      </c>
      <c r="P151" s="261">
        <f t="shared" si="21"/>
        <v>0</v>
      </c>
      <c r="Q151" s="144">
        <f t="shared" si="20"/>
        <v>0</v>
      </c>
      <c r="R151" s="273"/>
      <c r="S151" s="49"/>
    </row>
    <row r="152" spans="1:19" ht="14.4" x14ac:dyDescent="0.3">
      <c r="A152" s="47"/>
      <c r="B152" s="39"/>
      <c r="C152" s="40"/>
      <c r="D152" s="369"/>
      <c r="E152" s="370"/>
      <c r="F152" s="370"/>
      <c r="G152" s="315"/>
      <c r="H152" s="72"/>
      <c r="I152" s="63"/>
      <c r="J152" s="260"/>
      <c r="K152" s="191"/>
      <c r="L152" s="191"/>
      <c r="M152" s="191"/>
      <c r="N152" s="191"/>
      <c r="O152" s="190">
        <f t="shared" si="19"/>
        <v>0</v>
      </c>
      <c r="P152" s="261">
        <f t="shared" si="21"/>
        <v>0</v>
      </c>
      <c r="Q152" s="144">
        <f t="shared" si="20"/>
        <v>0</v>
      </c>
      <c r="R152" s="273"/>
      <c r="S152" s="49"/>
    </row>
    <row r="153" spans="1:19" ht="14.4" x14ac:dyDescent="0.3">
      <c r="A153" s="47"/>
      <c r="B153" s="39"/>
      <c r="C153" s="40"/>
      <c r="D153" s="369"/>
      <c r="E153" s="370"/>
      <c r="F153" s="370"/>
      <c r="G153" s="315"/>
      <c r="H153" s="72"/>
      <c r="I153" s="63"/>
      <c r="J153" s="260"/>
      <c r="K153" s="191"/>
      <c r="L153" s="191"/>
      <c r="M153" s="191"/>
      <c r="N153" s="191"/>
      <c r="O153" s="190">
        <f t="shared" si="19"/>
        <v>0</v>
      </c>
      <c r="P153" s="261">
        <f t="shared" si="21"/>
        <v>0</v>
      </c>
      <c r="Q153" s="144">
        <f t="shared" si="20"/>
        <v>0</v>
      </c>
      <c r="R153" s="273"/>
      <c r="S153" s="49"/>
    </row>
    <row r="154" spans="1:19" ht="14.4" x14ac:dyDescent="0.3">
      <c r="A154" s="44"/>
      <c r="B154" s="27"/>
      <c r="C154" s="34"/>
      <c r="D154" s="369"/>
      <c r="E154" s="370"/>
      <c r="F154" s="370"/>
      <c r="G154" s="315"/>
      <c r="H154" s="73"/>
      <c r="I154" s="61"/>
      <c r="J154" s="251"/>
      <c r="K154" s="186"/>
      <c r="L154" s="186"/>
      <c r="M154" s="186"/>
      <c r="N154" s="186"/>
      <c r="O154" s="187">
        <f t="shared" si="19"/>
        <v>0</v>
      </c>
      <c r="P154" s="258">
        <f t="shared" si="21"/>
        <v>0</v>
      </c>
      <c r="Q154" s="144">
        <f t="shared" si="20"/>
        <v>0</v>
      </c>
      <c r="R154" s="273"/>
      <c r="S154" s="49"/>
    </row>
    <row r="155" spans="1:19" ht="15" thickBot="1" x14ac:dyDescent="0.35">
      <c r="A155" s="45"/>
      <c r="B155" s="30"/>
      <c r="C155" s="35"/>
      <c r="D155" s="395"/>
      <c r="E155" s="396"/>
      <c r="F155" s="396"/>
      <c r="G155" s="316"/>
      <c r="H155" s="74"/>
      <c r="I155" s="62"/>
      <c r="J155" s="252"/>
      <c r="K155" s="188"/>
      <c r="L155" s="188"/>
      <c r="M155" s="188"/>
      <c r="N155" s="188"/>
      <c r="O155" s="189">
        <f t="shared" si="19"/>
        <v>0</v>
      </c>
      <c r="P155" s="259">
        <f t="shared" si="21"/>
        <v>0</v>
      </c>
      <c r="Q155" s="145">
        <f t="shared" si="20"/>
        <v>0</v>
      </c>
      <c r="R155" s="274"/>
      <c r="S155" s="50"/>
    </row>
    <row r="156" spans="1:19" ht="14.4" thickBot="1" x14ac:dyDescent="0.35">
      <c r="A156" s="640" t="s">
        <v>157</v>
      </c>
      <c r="B156" s="640"/>
      <c r="C156" s="640"/>
      <c r="D156" s="640"/>
      <c r="E156" s="640"/>
      <c r="F156" s="640"/>
      <c r="G156" s="640"/>
      <c r="H156" s="640"/>
      <c r="I156" s="640"/>
      <c r="J156" s="640"/>
      <c r="K156" s="640"/>
      <c r="L156" s="640"/>
      <c r="M156" s="640"/>
      <c r="N156" s="640"/>
      <c r="O156" s="641"/>
      <c r="P156" s="647">
        <f>SUM(P146:P155)</f>
        <v>50</v>
      </c>
      <c r="Q156" s="65">
        <f>SUM(Q146:Q155)</f>
        <v>50</v>
      </c>
    </row>
    <row r="157" spans="1:19" ht="14.4" thickBot="1" x14ac:dyDescent="0.35">
      <c r="H157" s="66"/>
      <c r="I157" s="67"/>
      <c r="P157" s="18"/>
      <c r="Q157" s="18"/>
    </row>
    <row r="158" spans="1:19" s="54" customFormat="1" ht="18.600000000000001" thickBot="1" x14ac:dyDescent="0.35">
      <c r="A158" s="480" t="s">
        <v>70</v>
      </c>
      <c r="B158" s="481"/>
      <c r="C158" s="482"/>
      <c r="D158" s="482"/>
      <c r="E158" s="483"/>
      <c r="F158" s="484"/>
      <c r="G158" s="484"/>
      <c r="H158" s="483"/>
      <c r="I158" s="485"/>
      <c r="J158" s="486"/>
      <c r="K158" s="486"/>
      <c r="L158" s="486"/>
      <c r="M158" s="486"/>
      <c r="N158" s="486"/>
      <c r="O158" s="486"/>
      <c r="P158" s="648">
        <f>P58+P76+P92+P107+P118+P140+P156</f>
        <v>44129.9</v>
      </c>
      <c r="Q158" s="199">
        <f>Q58+Q76+Q92+Q107+Q118+Q140+Q156</f>
        <v>44129.9</v>
      </c>
      <c r="R158" s="486"/>
      <c r="S158" s="486"/>
    </row>
  </sheetData>
  <mergeCells count="172">
    <mergeCell ref="A156:O156"/>
    <mergeCell ref="D148:G148"/>
    <mergeCell ref="D149:G149"/>
    <mergeCell ref="D150:G150"/>
    <mergeCell ref="D151:G151"/>
    <mergeCell ref="D152:G152"/>
    <mergeCell ref="D153:G153"/>
    <mergeCell ref="D154:G154"/>
    <mergeCell ref="D155:G155"/>
    <mergeCell ref="B15:S15"/>
    <mergeCell ref="A58:O58"/>
    <mergeCell ref="A76:O76"/>
    <mergeCell ref="A92:O92"/>
    <mergeCell ref="A107:O107"/>
    <mergeCell ref="A140:O140"/>
    <mergeCell ref="A124:H124"/>
    <mergeCell ref="A118:O118"/>
    <mergeCell ref="A144:A145"/>
    <mergeCell ref="B144:B145"/>
    <mergeCell ref="C144:C145"/>
    <mergeCell ref="D144:G145"/>
    <mergeCell ref="H144:I144"/>
    <mergeCell ref="P144:P145"/>
    <mergeCell ref="Q144:S144"/>
    <mergeCell ref="D146:G146"/>
    <mergeCell ref="D147:G147"/>
    <mergeCell ref="K137:L137"/>
    <mergeCell ref="K138:L138"/>
    <mergeCell ref="K139:L139"/>
    <mergeCell ref="N128:O128"/>
    <mergeCell ref="N129:O129"/>
    <mergeCell ref="N130:O130"/>
    <mergeCell ref="N131:O131"/>
    <mergeCell ref="N132:O132"/>
    <mergeCell ref="N133:O133"/>
    <mergeCell ref="N134:O134"/>
    <mergeCell ref="N135:O135"/>
    <mergeCell ref="N136:O136"/>
    <mergeCell ref="N137:O137"/>
    <mergeCell ref="N138:O138"/>
    <mergeCell ref="N139:O139"/>
    <mergeCell ref="B135:H135"/>
    <mergeCell ref="B136:H136"/>
    <mergeCell ref="I131:J131"/>
    <mergeCell ref="I132:J132"/>
    <mergeCell ref="I133:J133"/>
    <mergeCell ref="I135:J135"/>
    <mergeCell ref="I136:J136"/>
    <mergeCell ref="K125:L127"/>
    <mergeCell ref="K128:L128"/>
    <mergeCell ref="K129:L129"/>
    <mergeCell ref="K130:L130"/>
    <mergeCell ref="K131:L131"/>
    <mergeCell ref="K132:L132"/>
    <mergeCell ref="K133:L133"/>
    <mergeCell ref="K134:L134"/>
    <mergeCell ref="K135:L135"/>
    <mergeCell ref="K136:L136"/>
    <mergeCell ref="Q125:S125"/>
    <mergeCell ref="B13:S13"/>
    <mergeCell ref="I122:M123"/>
    <mergeCell ref="I125:J127"/>
    <mergeCell ref="M125:M127"/>
    <mergeCell ref="N125:O127"/>
    <mergeCell ref="P125:P127"/>
    <mergeCell ref="Q126:Q127"/>
    <mergeCell ref="R126:R127"/>
    <mergeCell ref="S126:S127"/>
    <mergeCell ref="P111:P112"/>
    <mergeCell ref="D103:G103"/>
    <mergeCell ref="D104:G104"/>
    <mergeCell ref="D105:G105"/>
    <mergeCell ref="D106:G106"/>
    <mergeCell ref="H111:I111"/>
    <mergeCell ref="D111:G112"/>
    <mergeCell ref="D62:D63"/>
    <mergeCell ref="E62:E63"/>
    <mergeCell ref="D90:G90"/>
    <mergeCell ref="D91:G91"/>
    <mergeCell ref="D98:G98"/>
    <mergeCell ref="D99:G99"/>
    <mergeCell ref="H80:I80"/>
    <mergeCell ref="D84:G84"/>
    <mergeCell ref="D85:G85"/>
    <mergeCell ref="D86:G86"/>
    <mergeCell ref="D21:D22"/>
    <mergeCell ref="D87:G87"/>
    <mergeCell ref="D88:G88"/>
    <mergeCell ref="D89:G89"/>
    <mergeCell ref="D80:G81"/>
    <mergeCell ref="D82:G82"/>
    <mergeCell ref="D83:G83"/>
    <mergeCell ref="P96:P97"/>
    <mergeCell ref="A96:A97"/>
    <mergeCell ref="B96:B97"/>
    <mergeCell ref="C96:C97"/>
    <mergeCell ref="H96:I96"/>
    <mergeCell ref="D96:G97"/>
    <mergeCell ref="P122:P123"/>
    <mergeCell ref="Q122:S122"/>
    <mergeCell ref="A8:A17"/>
    <mergeCell ref="C3:F3"/>
    <mergeCell ref="Q80:S80"/>
    <mergeCell ref="Q96:S96"/>
    <mergeCell ref="Q111:S111"/>
    <mergeCell ref="Q62:S62"/>
    <mergeCell ref="Q21:S21"/>
    <mergeCell ref="I21:I22"/>
    <mergeCell ref="P21:P22"/>
    <mergeCell ref="E21:E22"/>
    <mergeCell ref="F21:F22"/>
    <mergeCell ref="G21:H21"/>
    <mergeCell ref="P62:P63"/>
    <mergeCell ref="H62:I62"/>
    <mergeCell ref="P80:P81"/>
    <mergeCell ref="A62:A63"/>
    <mergeCell ref="B62:B63"/>
    <mergeCell ref="C62:C63"/>
    <mergeCell ref="A21:A22"/>
    <mergeCell ref="B21:B22"/>
    <mergeCell ref="C21:C22"/>
    <mergeCell ref="A80:A81"/>
    <mergeCell ref="F73:G73"/>
    <mergeCell ref="F74:G74"/>
    <mergeCell ref="F75:G75"/>
    <mergeCell ref="F63:G63"/>
    <mergeCell ref="F62:G62"/>
    <mergeCell ref="B122:H123"/>
    <mergeCell ref="B129:H129"/>
    <mergeCell ref="A122:A123"/>
    <mergeCell ref="B80:B81"/>
    <mergeCell ref="C80:C81"/>
    <mergeCell ref="A111:A112"/>
    <mergeCell ref="B111:B112"/>
    <mergeCell ref="C111:C112"/>
    <mergeCell ref="D100:G100"/>
    <mergeCell ref="D101:G101"/>
    <mergeCell ref="D102:G102"/>
    <mergeCell ref="D116:G116"/>
    <mergeCell ref="D117:G117"/>
    <mergeCell ref="D113:G113"/>
    <mergeCell ref="D114:G114"/>
    <mergeCell ref="D115:G115"/>
    <mergeCell ref="A125:A126"/>
    <mergeCell ref="B125:H126"/>
    <mergeCell ref="F64:G64"/>
    <mergeCell ref="F65:G65"/>
    <mergeCell ref="F66:G66"/>
    <mergeCell ref="F67:G67"/>
    <mergeCell ref="F68:G68"/>
    <mergeCell ref="F69:G69"/>
    <mergeCell ref="F70:G70"/>
    <mergeCell ref="F71:G71"/>
    <mergeCell ref="F72:G72"/>
    <mergeCell ref="B138:H138"/>
    <mergeCell ref="I138:J138"/>
    <mergeCell ref="I139:J139"/>
    <mergeCell ref="B128:H128"/>
    <mergeCell ref="I128:J128"/>
    <mergeCell ref="I129:J129"/>
    <mergeCell ref="B130:H130"/>
    <mergeCell ref="I130:J130"/>
    <mergeCell ref="B134:H134"/>
    <mergeCell ref="I134:J134"/>
    <mergeCell ref="B137:H137"/>
    <mergeCell ref="I137:J137"/>
    <mergeCell ref="I124:O124"/>
    <mergeCell ref="B139:H139"/>
    <mergeCell ref="A127:H127"/>
    <mergeCell ref="B131:H131"/>
    <mergeCell ref="B132:H132"/>
    <mergeCell ref="B133:H133"/>
  </mergeCells>
  <phoneticPr fontId="24" type="noConversion"/>
  <conditionalFormatting sqref="O23:O57">
    <cfRule type="cellIs" dxfId="11" priority="8" operator="equal">
      <formula>1</formula>
    </cfRule>
  </conditionalFormatting>
  <conditionalFormatting sqref="O64:O75">
    <cfRule type="cellIs" dxfId="10" priority="6" operator="equal">
      <formula>1</formula>
    </cfRule>
    <cfRule type="cellIs" dxfId="9" priority="7" operator="equal">
      <formula>0.5</formula>
    </cfRule>
  </conditionalFormatting>
  <conditionalFormatting sqref="O82:O91">
    <cfRule type="cellIs" dxfId="8" priority="5" operator="equal">
      <formula>1</formula>
    </cfRule>
  </conditionalFormatting>
  <conditionalFormatting sqref="O98:O106">
    <cfRule type="cellIs" dxfId="7" priority="4" operator="equal">
      <formula>1</formula>
    </cfRule>
  </conditionalFormatting>
  <conditionalFormatting sqref="O113:O117">
    <cfRule type="cellIs" dxfId="6" priority="3" operator="equal">
      <formula>1</formula>
    </cfRule>
  </conditionalFormatting>
  <conditionalFormatting sqref="O75">
    <cfRule type="cellIs" dxfId="5" priority="2" operator="equal">
      <formula>1</formula>
    </cfRule>
  </conditionalFormatting>
  <conditionalFormatting sqref="O146:O155">
    <cfRule type="cellIs" dxfId="4" priority="1" operator="equal">
      <formula>1</formula>
    </cfRule>
  </conditionalFormatting>
  <printOptions horizontalCentered="1"/>
  <pageMargins left="0.23622047244094491" right="0.23622047244094491" top="0.15748031496062992" bottom="0.15748031496062992" header="0.11811023622047245" footer="0.11811023622047245"/>
  <pageSetup paperSize="9" scale="57" fitToHeight="0" orientation="landscape" r:id="rId1"/>
  <headerFooter>
    <oddFooter>&amp;LSPW EER/DCI/DRE/Reporting/version du 31-01-2024/Tableau 1B - Tableau financier&amp;RPage &amp;"-,Gras"&amp;P&amp;"-,Normal" sur &amp;"-,Gras"&amp;N</oddFooter>
  </headerFooter>
  <rowBreaks count="6" manualBreakCount="6">
    <brk id="38" max="18" man="1"/>
    <brk id="59" max="16383" man="1"/>
    <brk id="77" max="18" man="1"/>
    <brk id="93" max="16383" man="1"/>
    <brk id="119" max="18" man="1"/>
    <brk id="141" max="18" man="1"/>
  </rowBreaks>
  <ignoredErrors>
    <ignoredError sqref="K48:N4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045CD-7D14-4649-B340-E5B1601C082B}">
  <dimension ref="A1:S126"/>
  <sheetViews>
    <sheetView view="pageBreakPreview" zoomScaleNormal="80" zoomScaleSheetLayoutView="100" workbookViewId="0">
      <pane ySplit="7" topLeftCell="A96" activePane="bottomLeft" state="frozen"/>
      <selection pane="bottomLeft" activeCell="B100" sqref="B100"/>
    </sheetView>
  </sheetViews>
  <sheetFormatPr baseColWidth="10" defaultColWidth="11.44140625" defaultRowHeight="18.75" customHeight="1" x14ac:dyDescent="0.3"/>
  <cols>
    <col min="1" max="1" width="15.109375" style="79" customWidth="1"/>
    <col min="2" max="2" width="85.109375" style="80" customWidth="1"/>
    <col min="3" max="14" width="11.6640625" style="79" customWidth="1"/>
    <col min="15" max="16384" width="11.44140625" style="79"/>
  </cols>
  <sheetData>
    <row r="1" spans="1:19" ht="18.75" customHeight="1" x14ac:dyDescent="0.3">
      <c r="C1" s="203" t="str">
        <f>'1B Tableau financier'!G1</f>
        <v>Bénéficiaire :</v>
      </c>
      <c r="D1" s="122"/>
      <c r="E1" s="240" t="str">
        <f>'1B Tableau financier'!I1</f>
        <v>A COMPLETER</v>
      </c>
      <c r="F1" s="203"/>
      <c r="G1" s="203"/>
      <c r="H1" s="203"/>
      <c r="I1" s="203"/>
      <c r="J1" s="203"/>
      <c r="K1" s="203"/>
      <c r="L1" s="203"/>
      <c r="M1" s="203"/>
      <c r="N1" s="203"/>
    </row>
    <row r="2" spans="1:19" ht="18.75" customHeight="1" x14ac:dyDescent="0.3">
      <c r="C2" s="203" t="str">
        <f>'1B Tableau financier'!G2</f>
        <v>N° BCE :</v>
      </c>
      <c r="D2" s="122"/>
      <c r="E2" s="240" t="str">
        <f>'1B Tableau financier'!I2</f>
        <v>A COMPLETER</v>
      </c>
      <c r="F2" s="203"/>
      <c r="G2" s="203"/>
      <c r="H2" s="203"/>
      <c r="I2" s="203"/>
      <c r="J2" s="203"/>
      <c r="K2" s="203"/>
      <c r="L2" s="203"/>
      <c r="M2" s="203"/>
      <c r="N2" s="203"/>
    </row>
    <row r="3" spans="1:19" ht="18.75" customHeight="1" x14ac:dyDescent="0.3">
      <c r="B3" s="110" t="s">
        <v>68</v>
      </c>
      <c r="C3" s="255" t="str">
        <f>'1B Tableau financier'!G3</f>
        <v>Réf. Dossier (= SUBV 1):</v>
      </c>
      <c r="D3" s="256"/>
      <c r="E3" s="241" t="str">
        <f>'1B Tableau financier'!I3</f>
        <v>A COMPLETER - reprendre référence complète reprise dans arrêté de subvention [Exemple: XX/nnnnnn/n°BCE/Dénomination opérateur/Intitulé du projet]</v>
      </c>
      <c r="F3" s="203"/>
      <c r="G3" s="203"/>
      <c r="H3" s="203"/>
      <c r="I3" s="203"/>
      <c r="J3" s="203"/>
      <c r="K3" s="203"/>
      <c r="L3" s="203"/>
      <c r="M3" s="203"/>
      <c r="N3" s="203"/>
    </row>
    <row r="4" spans="1:19" s="76" customFormat="1" ht="18.75" customHeight="1" x14ac:dyDescent="0.3">
      <c r="B4" s="77"/>
      <c r="C4" s="162" t="s">
        <v>71</v>
      </c>
      <c r="D4" s="211"/>
      <c r="E4" s="19" t="s">
        <v>39</v>
      </c>
      <c r="F4" s="212">
        <f>'1B Tableau financier'!I4</f>
        <v>44927</v>
      </c>
      <c r="G4" s="19" t="s">
        <v>40</v>
      </c>
      <c r="H4" s="212">
        <f>'1B Tableau financier'!K4</f>
        <v>45291</v>
      </c>
    </row>
    <row r="5" spans="1:19" s="76" customFormat="1" ht="18.75" customHeight="1" x14ac:dyDescent="0.3">
      <c r="A5" s="428"/>
      <c r="B5" s="281" t="s">
        <v>124</v>
      </c>
      <c r="C5" s="162"/>
      <c r="D5" s="211"/>
      <c r="E5" s="19"/>
      <c r="F5" s="247"/>
      <c r="G5" s="19"/>
      <c r="H5" s="247"/>
    </row>
    <row r="6" spans="1:19" s="76" customFormat="1" ht="18.75" customHeight="1" x14ac:dyDescent="0.3">
      <c r="A6" s="429"/>
      <c r="B6" s="249" t="s">
        <v>97</v>
      </c>
      <c r="C6" s="162"/>
      <c r="D6" s="211"/>
      <c r="E6" s="19"/>
      <c r="F6" s="247"/>
      <c r="G6" s="19"/>
      <c r="H6" s="247"/>
    </row>
    <row r="7" spans="1:19" ht="18.75" customHeight="1" thickBot="1" x14ac:dyDescent="0.35">
      <c r="A7" s="430"/>
    </row>
    <row r="8" spans="1:19" ht="27.75" customHeight="1" x14ac:dyDescent="0.3">
      <c r="A8" s="248" t="s">
        <v>93</v>
      </c>
      <c r="B8" s="95" t="s">
        <v>109</v>
      </c>
      <c r="C8" s="94"/>
      <c r="D8" s="206"/>
      <c r="E8" s="94"/>
      <c r="F8" s="94"/>
      <c r="G8" s="94"/>
      <c r="H8" s="94"/>
      <c r="I8" s="94"/>
      <c r="J8" s="94"/>
      <c r="K8" s="94"/>
      <c r="L8" s="94"/>
      <c r="M8" s="94"/>
      <c r="N8" s="81"/>
    </row>
    <row r="9" spans="1:19" ht="25.5" customHeight="1" x14ac:dyDescent="0.3">
      <c r="A9" s="82" t="s">
        <v>17</v>
      </c>
      <c r="B9" s="96" t="s">
        <v>90</v>
      </c>
      <c r="C9" s="84"/>
      <c r="D9" s="164"/>
      <c r="E9" s="83"/>
      <c r="F9" s="83"/>
      <c r="G9" s="84"/>
      <c r="H9" s="84"/>
      <c r="I9" s="84"/>
      <c r="J9" s="84"/>
      <c r="K9" s="84"/>
      <c r="L9" s="84"/>
      <c r="M9" s="84"/>
      <c r="N9" s="85"/>
    </row>
    <row r="10" spans="1:19" ht="29.25" customHeight="1" thickBot="1" x14ac:dyDescent="0.35">
      <c r="A10" s="97" t="s">
        <v>18</v>
      </c>
      <c r="B10" s="201" t="s">
        <v>120</v>
      </c>
      <c r="C10" s="84"/>
      <c r="D10" s="84"/>
      <c r="E10" s="84"/>
      <c r="F10" s="84"/>
      <c r="G10" s="84"/>
      <c r="H10" s="84"/>
      <c r="I10" s="84"/>
      <c r="J10" s="84"/>
      <c r="K10" s="84"/>
      <c r="L10" s="84"/>
      <c r="M10" s="84"/>
      <c r="N10" s="85"/>
    </row>
    <row r="11" spans="1:19" ht="39" customHeight="1" thickBot="1" x14ac:dyDescent="0.35">
      <c r="A11" s="413" t="s">
        <v>123</v>
      </c>
      <c r="B11" s="414"/>
      <c r="C11" s="219">
        <v>1</v>
      </c>
      <c r="D11" s="221">
        <v>1</v>
      </c>
      <c r="E11" s="221">
        <v>1</v>
      </c>
      <c r="F11" s="221">
        <v>1</v>
      </c>
      <c r="G11" s="221">
        <v>1</v>
      </c>
      <c r="H11" s="221">
        <v>1</v>
      </c>
      <c r="I11" s="221">
        <v>1</v>
      </c>
      <c r="J11" s="221">
        <v>1</v>
      </c>
      <c r="K11" s="221">
        <v>1</v>
      </c>
      <c r="L11" s="221">
        <v>1</v>
      </c>
      <c r="M11" s="221">
        <v>1</v>
      </c>
      <c r="N11" s="222">
        <v>1</v>
      </c>
    </row>
    <row r="12" spans="1:19" ht="18.75" customHeight="1" thickBot="1" x14ac:dyDescent="0.35">
      <c r="A12" s="98"/>
      <c r="B12" s="93"/>
      <c r="D12" s="84"/>
      <c r="E12" s="84"/>
      <c r="F12" s="84"/>
      <c r="G12" s="84"/>
      <c r="H12" s="84"/>
      <c r="I12" s="84"/>
      <c r="J12" s="84"/>
      <c r="K12" s="84"/>
      <c r="L12" s="84"/>
      <c r="M12" s="84"/>
    </row>
    <row r="13" spans="1:19" ht="18.75" customHeight="1" thickBot="1" x14ac:dyDescent="0.35">
      <c r="A13" s="415" t="s">
        <v>105</v>
      </c>
      <c r="B13" s="416"/>
      <c r="C13" s="417" t="s">
        <v>72</v>
      </c>
      <c r="D13" s="418"/>
      <c r="E13" s="418"/>
      <c r="F13" s="418"/>
      <c r="G13" s="418"/>
      <c r="H13" s="418"/>
      <c r="I13" s="418"/>
      <c r="J13" s="418"/>
      <c r="K13" s="418"/>
      <c r="L13" s="418"/>
      <c r="M13" s="418"/>
      <c r="N13" s="419"/>
    </row>
    <row r="14" spans="1:19" s="86" customFormat="1" ht="18.75" customHeight="1" x14ac:dyDescent="0.3">
      <c r="A14" s="420" t="s">
        <v>31</v>
      </c>
      <c r="B14" s="421"/>
      <c r="C14" s="214" t="s">
        <v>19</v>
      </c>
      <c r="D14" s="105" t="s">
        <v>20</v>
      </c>
      <c r="E14" s="105" t="s">
        <v>21</v>
      </c>
      <c r="F14" s="105" t="s">
        <v>22</v>
      </c>
      <c r="G14" s="105" t="s">
        <v>23</v>
      </c>
      <c r="H14" s="105" t="s">
        <v>24</v>
      </c>
      <c r="I14" s="106" t="s">
        <v>25</v>
      </c>
      <c r="J14" s="106" t="s">
        <v>26</v>
      </c>
      <c r="K14" s="106" t="s">
        <v>27</v>
      </c>
      <c r="L14" s="106" t="s">
        <v>28</v>
      </c>
      <c r="M14" s="106" t="s">
        <v>29</v>
      </c>
      <c r="N14" s="107" t="s">
        <v>30</v>
      </c>
    </row>
    <row r="15" spans="1:19" s="86" customFormat="1" ht="18.75" customHeight="1" thickBot="1" x14ac:dyDescent="0.35">
      <c r="A15" s="422"/>
      <c r="B15" s="423"/>
      <c r="C15" s="265">
        <v>44927</v>
      </c>
      <c r="D15" s="233">
        <v>44958</v>
      </c>
      <c r="E15" s="233">
        <v>44986</v>
      </c>
      <c r="F15" s="233">
        <v>45017</v>
      </c>
      <c r="G15" s="233">
        <v>45047</v>
      </c>
      <c r="H15" s="233">
        <v>45078</v>
      </c>
      <c r="I15" s="233">
        <v>45108</v>
      </c>
      <c r="J15" s="233">
        <v>45139</v>
      </c>
      <c r="K15" s="233">
        <v>45170</v>
      </c>
      <c r="L15" s="233">
        <v>45200</v>
      </c>
      <c r="M15" s="233">
        <v>45231</v>
      </c>
      <c r="N15" s="233">
        <v>45261</v>
      </c>
    </row>
    <row r="16" spans="1:19" s="86" customFormat="1" ht="18.75" customHeight="1" x14ac:dyDescent="0.3">
      <c r="A16" s="108" t="s">
        <v>32</v>
      </c>
      <c r="B16" s="204"/>
      <c r="C16" s="215">
        <v>0.11</v>
      </c>
      <c r="D16" s="166">
        <v>0.12</v>
      </c>
      <c r="E16" s="166">
        <v>0.13</v>
      </c>
      <c r="F16" s="166">
        <v>0.14000000000000001</v>
      </c>
      <c r="G16" s="166">
        <v>0.15</v>
      </c>
      <c r="H16" s="166">
        <v>0.16</v>
      </c>
      <c r="I16" s="166">
        <v>0.17</v>
      </c>
      <c r="J16" s="166">
        <v>0.18</v>
      </c>
      <c r="K16" s="166">
        <v>0.19</v>
      </c>
      <c r="L16" s="166">
        <v>0.2</v>
      </c>
      <c r="M16" s="166">
        <v>0.21</v>
      </c>
      <c r="N16" s="167">
        <v>0.22</v>
      </c>
      <c r="S16" s="87"/>
    </row>
    <row r="17" spans="1:19" ht="18.75" customHeight="1" x14ac:dyDescent="0.3">
      <c r="A17" s="109" t="s">
        <v>33</v>
      </c>
      <c r="B17" s="205"/>
      <c r="C17" s="216">
        <v>0.02</v>
      </c>
      <c r="D17" s="168">
        <v>0.02</v>
      </c>
      <c r="E17" s="168">
        <v>0.02</v>
      </c>
      <c r="F17" s="168">
        <v>0.02</v>
      </c>
      <c r="G17" s="168">
        <v>0.02</v>
      </c>
      <c r="H17" s="168">
        <v>0.02</v>
      </c>
      <c r="I17" s="168">
        <v>0.02</v>
      </c>
      <c r="J17" s="168">
        <v>0.02</v>
      </c>
      <c r="K17" s="168">
        <v>0.02</v>
      </c>
      <c r="L17" s="168">
        <v>0.02</v>
      </c>
      <c r="M17" s="168">
        <v>0.02</v>
      </c>
      <c r="N17" s="169">
        <v>0.02</v>
      </c>
      <c r="S17" s="88"/>
    </row>
    <row r="18" spans="1:19" ht="18.75" customHeight="1" x14ac:dyDescent="0.3">
      <c r="A18" s="109" t="s">
        <v>34</v>
      </c>
      <c r="B18" s="205"/>
      <c r="C18" s="216">
        <v>0.03</v>
      </c>
      <c r="D18" s="168">
        <v>0.03</v>
      </c>
      <c r="E18" s="168">
        <v>0.03</v>
      </c>
      <c r="F18" s="168">
        <v>0.03</v>
      </c>
      <c r="G18" s="168">
        <v>0.03</v>
      </c>
      <c r="H18" s="168">
        <v>0.03</v>
      </c>
      <c r="I18" s="168">
        <v>0.03</v>
      </c>
      <c r="J18" s="168">
        <v>0.03</v>
      </c>
      <c r="K18" s="168">
        <v>0.03</v>
      </c>
      <c r="L18" s="168">
        <v>0.03</v>
      </c>
      <c r="M18" s="168">
        <v>0.03</v>
      </c>
      <c r="N18" s="169">
        <v>0.03</v>
      </c>
      <c r="S18" s="88"/>
    </row>
    <row r="19" spans="1:19" ht="18.75" customHeight="1" x14ac:dyDescent="0.3">
      <c r="A19" s="109" t="s">
        <v>35</v>
      </c>
      <c r="B19" s="205"/>
      <c r="C19" s="217">
        <v>0.04</v>
      </c>
      <c r="D19" s="168">
        <v>0.04</v>
      </c>
      <c r="E19" s="168">
        <v>0.04</v>
      </c>
      <c r="F19" s="168">
        <v>0.04</v>
      </c>
      <c r="G19" s="168">
        <v>0.04</v>
      </c>
      <c r="H19" s="168">
        <v>0.04</v>
      </c>
      <c r="I19" s="168">
        <v>0.04</v>
      </c>
      <c r="J19" s="168">
        <v>0.04</v>
      </c>
      <c r="K19" s="168">
        <v>0.04</v>
      </c>
      <c r="L19" s="168">
        <v>0.04</v>
      </c>
      <c r="M19" s="168">
        <v>0.04</v>
      </c>
      <c r="N19" s="169">
        <v>0.04</v>
      </c>
      <c r="S19" s="88"/>
    </row>
    <row r="20" spans="1:19" ht="18.75" customHeight="1" x14ac:dyDescent="0.3">
      <c r="A20" s="109" t="s">
        <v>36</v>
      </c>
      <c r="B20" s="205"/>
      <c r="C20" s="217">
        <v>0.05</v>
      </c>
      <c r="D20" s="168">
        <v>0.05</v>
      </c>
      <c r="E20" s="168">
        <v>0.05</v>
      </c>
      <c r="F20" s="168">
        <v>0.05</v>
      </c>
      <c r="G20" s="168">
        <v>0.05</v>
      </c>
      <c r="H20" s="168">
        <v>0.05</v>
      </c>
      <c r="I20" s="168">
        <v>0.05</v>
      </c>
      <c r="J20" s="168">
        <v>0.05</v>
      </c>
      <c r="K20" s="168">
        <v>0.05</v>
      </c>
      <c r="L20" s="168">
        <v>0.05</v>
      </c>
      <c r="M20" s="168">
        <v>0.05</v>
      </c>
      <c r="N20" s="169">
        <v>0.05</v>
      </c>
      <c r="S20" s="88"/>
    </row>
    <row r="21" spans="1:19" ht="18.75" customHeight="1" x14ac:dyDescent="0.3">
      <c r="A21" s="109" t="s">
        <v>37</v>
      </c>
      <c r="B21" s="205"/>
      <c r="C21" s="217">
        <v>0.06</v>
      </c>
      <c r="D21" s="168">
        <v>0.06</v>
      </c>
      <c r="E21" s="168">
        <v>0.06</v>
      </c>
      <c r="F21" s="168">
        <v>0.06</v>
      </c>
      <c r="G21" s="168">
        <v>0.06</v>
      </c>
      <c r="H21" s="168">
        <v>0.06</v>
      </c>
      <c r="I21" s="168">
        <v>0.06</v>
      </c>
      <c r="J21" s="168">
        <v>0.06</v>
      </c>
      <c r="K21" s="168">
        <v>0.06</v>
      </c>
      <c r="L21" s="168">
        <v>0.06</v>
      </c>
      <c r="M21" s="168">
        <v>0.06</v>
      </c>
      <c r="N21" s="169">
        <v>0.06</v>
      </c>
      <c r="S21" s="88"/>
    </row>
    <row r="22" spans="1:19" ht="18.75" customHeight="1" thickBot="1" x14ac:dyDescent="0.35">
      <c r="A22" s="109" t="s">
        <v>38</v>
      </c>
      <c r="B22" s="205"/>
      <c r="C22" s="217">
        <v>7.0000000000000007E-2</v>
      </c>
      <c r="D22" s="168">
        <v>7.0000000000000007E-2</v>
      </c>
      <c r="E22" s="168">
        <v>7.0000000000000007E-2</v>
      </c>
      <c r="F22" s="168">
        <v>7.0000000000000007E-2</v>
      </c>
      <c r="G22" s="168">
        <v>7.0000000000000007E-2</v>
      </c>
      <c r="H22" s="168">
        <v>7.0000000000000007E-2</v>
      </c>
      <c r="I22" s="168">
        <v>7.0000000000000007E-2</v>
      </c>
      <c r="J22" s="168">
        <v>7.0000000000000007E-2</v>
      </c>
      <c r="K22" s="168">
        <v>7.0000000000000007E-2</v>
      </c>
      <c r="L22" s="168">
        <v>7.0000000000000007E-2</v>
      </c>
      <c r="M22" s="168">
        <v>7.0000000000000007E-2</v>
      </c>
      <c r="N22" s="169">
        <v>7.0000000000000007E-2</v>
      </c>
      <c r="S22" s="88"/>
    </row>
    <row r="23" spans="1:19" ht="31.8" customHeight="1" thickBot="1" x14ac:dyDescent="0.35">
      <c r="A23" s="415" t="s">
        <v>106</v>
      </c>
      <c r="B23" s="416"/>
      <c r="C23" s="218">
        <f t="shared" ref="C23:N23" si="0">SUM(C16:C22)</f>
        <v>0.38</v>
      </c>
      <c r="D23" s="170">
        <f t="shared" si="0"/>
        <v>0.39</v>
      </c>
      <c r="E23" s="170">
        <f t="shared" si="0"/>
        <v>0.4</v>
      </c>
      <c r="F23" s="170">
        <f t="shared" si="0"/>
        <v>0.41000000000000003</v>
      </c>
      <c r="G23" s="170">
        <f t="shared" si="0"/>
        <v>0.42</v>
      </c>
      <c r="H23" s="170">
        <f t="shared" si="0"/>
        <v>0.43</v>
      </c>
      <c r="I23" s="170">
        <f t="shared" si="0"/>
        <v>0.44</v>
      </c>
      <c r="J23" s="170">
        <f t="shared" si="0"/>
        <v>0.44999999999999996</v>
      </c>
      <c r="K23" s="170">
        <f t="shared" si="0"/>
        <v>0.45999999999999996</v>
      </c>
      <c r="L23" s="170">
        <f t="shared" si="0"/>
        <v>0.47</v>
      </c>
      <c r="M23" s="170">
        <f t="shared" si="0"/>
        <v>0.48</v>
      </c>
      <c r="N23" s="171">
        <f t="shared" si="0"/>
        <v>0.49</v>
      </c>
    </row>
    <row r="24" spans="1:19" ht="18.75" customHeight="1" thickBot="1" x14ac:dyDescent="0.35">
      <c r="A24" s="404" t="s">
        <v>63</v>
      </c>
      <c r="B24" s="405"/>
      <c r="C24" s="219">
        <f>C$11*C23</f>
        <v>0.38</v>
      </c>
      <c r="D24" s="208">
        <f t="shared" ref="D24:N24" si="1">D$11*D23</f>
        <v>0.39</v>
      </c>
      <c r="E24" s="208">
        <f t="shared" si="1"/>
        <v>0.4</v>
      </c>
      <c r="F24" s="208">
        <f t="shared" si="1"/>
        <v>0.41000000000000003</v>
      </c>
      <c r="G24" s="208">
        <f t="shared" si="1"/>
        <v>0.42</v>
      </c>
      <c r="H24" s="208">
        <f t="shared" si="1"/>
        <v>0.43</v>
      </c>
      <c r="I24" s="208">
        <f t="shared" si="1"/>
        <v>0.44</v>
      </c>
      <c r="J24" s="208">
        <f t="shared" si="1"/>
        <v>0.44999999999999996</v>
      </c>
      <c r="K24" s="208">
        <f t="shared" si="1"/>
        <v>0.45999999999999996</v>
      </c>
      <c r="L24" s="208">
        <f t="shared" si="1"/>
        <v>0.47</v>
      </c>
      <c r="M24" s="208">
        <f t="shared" si="1"/>
        <v>0.48</v>
      </c>
      <c r="N24" s="220">
        <f t="shared" si="1"/>
        <v>0.49</v>
      </c>
    </row>
    <row r="25" spans="1:19" ht="18.75" customHeight="1" thickBot="1" x14ac:dyDescent="0.35">
      <c r="A25" s="91"/>
      <c r="C25" s="92"/>
      <c r="D25" s="92"/>
      <c r="E25" s="92"/>
      <c r="F25" s="92"/>
      <c r="G25" s="92"/>
      <c r="H25" s="92"/>
      <c r="I25" s="92"/>
      <c r="J25" s="92"/>
      <c r="K25" s="92"/>
      <c r="L25" s="92"/>
      <c r="M25" s="92"/>
      <c r="N25" s="92"/>
    </row>
    <row r="26" spans="1:19" ht="29.25" customHeight="1" thickBot="1" x14ac:dyDescent="0.35">
      <c r="A26" s="411" t="s">
        <v>107</v>
      </c>
      <c r="B26" s="412"/>
      <c r="C26" s="406" t="s">
        <v>64</v>
      </c>
      <c r="D26" s="407"/>
      <c r="E26" s="407"/>
      <c r="F26" s="407"/>
      <c r="G26" s="407"/>
      <c r="H26" s="407"/>
      <c r="I26" s="407"/>
      <c r="J26" s="407"/>
      <c r="K26" s="407"/>
      <c r="L26" s="407"/>
      <c r="M26" s="407"/>
      <c r="N26" s="408"/>
    </row>
    <row r="27" spans="1:19" s="86" customFormat="1" ht="18.75" customHeight="1" x14ac:dyDescent="0.3">
      <c r="A27" s="424" t="s">
        <v>83</v>
      </c>
      <c r="B27" s="425"/>
      <c r="C27" s="223" t="s">
        <v>19</v>
      </c>
      <c r="D27" s="99" t="s">
        <v>20</v>
      </c>
      <c r="E27" s="99" t="s">
        <v>21</v>
      </c>
      <c r="F27" s="99" t="s">
        <v>22</v>
      </c>
      <c r="G27" s="99" t="s">
        <v>23</v>
      </c>
      <c r="H27" s="99" t="s">
        <v>24</v>
      </c>
      <c r="I27" s="100" t="s">
        <v>25</v>
      </c>
      <c r="J27" s="100" t="s">
        <v>26</v>
      </c>
      <c r="K27" s="100" t="s">
        <v>27</v>
      </c>
      <c r="L27" s="100" t="s">
        <v>28</v>
      </c>
      <c r="M27" s="100" t="s">
        <v>29</v>
      </c>
      <c r="N27" s="101" t="s">
        <v>30</v>
      </c>
    </row>
    <row r="28" spans="1:19" s="86" customFormat="1" ht="18.75" customHeight="1" thickBot="1" x14ac:dyDescent="0.35">
      <c r="A28" s="426"/>
      <c r="B28" s="427"/>
      <c r="C28" s="229">
        <f t="shared" ref="C28:N28" si="2">C15</f>
        <v>44927</v>
      </c>
      <c r="D28" s="230">
        <f t="shared" si="2"/>
        <v>44958</v>
      </c>
      <c r="E28" s="230">
        <f t="shared" si="2"/>
        <v>44986</v>
      </c>
      <c r="F28" s="230">
        <f t="shared" si="2"/>
        <v>45017</v>
      </c>
      <c r="G28" s="230">
        <f t="shared" si="2"/>
        <v>45047</v>
      </c>
      <c r="H28" s="230">
        <f t="shared" si="2"/>
        <v>45078</v>
      </c>
      <c r="I28" s="230">
        <f t="shared" si="2"/>
        <v>45108</v>
      </c>
      <c r="J28" s="230">
        <f t="shared" si="2"/>
        <v>45139</v>
      </c>
      <c r="K28" s="230">
        <f t="shared" si="2"/>
        <v>45170</v>
      </c>
      <c r="L28" s="230">
        <f t="shared" si="2"/>
        <v>45200</v>
      </c>
      <c r="M28" s="230">
        <f t="shared" si="2"/>
        <v>45231</v>
      </c>
      <c r="N28" s="231">
        <f t="shared" si="2"/>
        <v>45261</v>
      </c>
    </row>
    <row r="29" spans="1:19" s="86" customFormat="1" ht="39.9" customHeight="1" thickBot="1" x14ac:dyDescent="0.35">
      <c r="A29" s="102" t="s">
        <v>49</v>
      </c>
      <c r="B29" s="202" t="s">
        <v>79</v>
      </c>
      <c r="C29" s="224">
        <v>0.21</v>
      </c>
      <c r="D29" s="172">
        <v>0.22</v>
      </c>
      <c r="E29" s="172">
        <v>0.23</v>
      </c>
      <c r="F29" s="172">
        <v>0.24</v>
      </c>
      <c r="G29" s="172">
        <v>0.25</v>
      </c>
      <c r="H29" s="172">
        <v>0.26</v>
      </c>
      <c r="I29" s="172">
        <v>0.27</v>
      </c>
      <c r="J29" s="172">
        <v>0.28000000000000003</v>
      </c>
      <c r="K29" s="172">
        <v>0.28999999999999998</v>
      </c>
      <c r="L29" s="172">
        <v>0.3</v>
      </c>
      <c r="M29" s="172">
        <v>0.31</v>
      </c>
      <c r="N29" s="173">
        <v>0.32</v>
      </c>
      <c r="S29" s="87"/>
    </row>
    <row r="30" spans="1:19" ht="39.9" customHeight="1" thickBot="1" x14ac:dyDescent="0.35">
      <c r="A30" s="103" t="s">
        <v>50</v>
      </c>
      <c r="B30" s="202" t="s">
        <v>80</v>
      </c>
      <c r="C30" s="225">
        <v>0.08</v>
      </c>
      <c r="D30" s="174">
        <v>0.08</v>
      </c>
      <c r="E30" s="174">
        <v>0.08</v>
      </c>
      <c r="F30" s="174">
        <v>0.08</v>
      </c>
      <c r="G30" s="174">
        <v>0.08</v>
      </c>
      <c r="H30" s="174">
        <v>0.08</v>
      </c>
      <c r="I30" s="174">
        <v>0.08</v>
      </c>
      <c r="J30" s="174">
        <v>0.08</v>
      </c>
      <c r="K30" s="174">
        <v>0.08</v>
      </c>
      <c r="L30" s="174">
        <v>0.08</v>
      </c>
      <c r="M30" s="174">
        <v>0.08</v>
      </c>
      <c r="N30" s="175">
        <v>0.08</v>
      </c>
      <c r="S30" s="88"/>
    </row>
    <row r="31" spans="1:19" ht="39.9" customHeight="1" thickBot="1" x14ac:dyDescent="0.35">
      <c r="A31" s="103" t="s">
        <v>51</v>
      </c>
      <c r="B31" s="202" t="s">
        <v>81</v>
      </c>
      <c r="C31" s="225">
        <v>0.09</v>
      </c>
      <c r="D31" s="174">
        <v>0.09</v>
      </c>
      <c r="E31" s="174">
        <v>0.09</v>
      </c>
      <c r="F31" s="174">
        <v>0.09</v>
      </c>
      <c r="G31" s="174">
        <v>0.09</v>
      </c>
      <c r="H31" s="174">
        <v>0.09</v>
      </c>
      <c r="I31" s="174">
        <v>0.09</v>
      </c>
      <c r="J31" s="174">
        <v>0.09</v>
      </c>
      <c r="K31" s="174">
        <v>0.09</v>
      </c>
      <c r="L31" s="174">
        <v>0.09</v>
      </c>
      <c r="M31" s="174">
        <v>0.09</v>
      </c>
      <c r="N31" s="175">
        <v>0.09</v>
      </c>
      <c r="S31" s="88"/>
    </row>
    <row r="32" spans="1:19" ht="39.9" customHeight="1" thickBot="1" x14ac:dyDescent="0.35">
      <c r="A32" s="104" t="s">
        <v>65</v>
      </c>
      <c r="B32" s="202" t="s">
        <v>82</v>
      </c>
      <c r="C32" s="226">
        <v>0.24</v>
      </c>
      <c r="D32" s="176">
        <v>0.22</v>
      </c>
      <c r="E32" s="176">
        <v>0.2</v>
      </c>
      <c r="F32" s="176">
        <v>0.18</v>
      </c>
      <c r="G32" s="176">
        <v>0.16</v>
      </c>
      <c r="H32" s="176">
        <v>0.14000000000000001</v>
      </c>
      <c r="I32" s="176">
        <v>0.12</v>
      </c>
      <c r="J32" s="176">
        <v>0.1</v>
      </c>
      <c r="K32" s="176">
        <v>0.08</v>
      </c>
      <c r="L32" s="176">
        <v>0.06</v>
      </c>
      <c r="M32" s="176">
        <v>0.04</v>
      </c>
      <c r="N32" s="177">
        <v>0.02</v>
      </c>
      <c r="S32" s="88"/>
    </row>
    <row r="33" spans="1:19" ht="18.75" customHeight="1" thickBot="1" x14ac:dyDescent="0.35">
      <c r="A33" s="411" t="s">
        <v>108</v>
      </c>
      <c r="B33" s="412"/>
      <c r="C33" s="227">
        <f t="shared" ref="C33:N33" si="3">SUM(C29:C32)</f>
        <v>0.62</v>
      </c>
      <c r="D33" s="178">
        <f t="shared" si="3"/>
        <v>0.61</v>
      </c>
      <c r="E33" s="178">
        <f t="shared" si="3"/>
        <v>0.60000000000000009</v>
      </c>
      <c r="F33" s="178">
        <f t="shared" si="3"/>
        <v>0.59000000000000008</v>
      </c>
      <c r="G33" s="178">
        <f t="shared" si="3"/>
        <v>0.58000000000000007</v>
      </c>
      <c r="H33" s="178">
        <f t="shared" si="3"/>
        <v>0.57000000000000006</v>
      </c>
      <c r="I33" s="178">
        <f t="shared" si="3"/>
        <v>0.56000000000000005</v>
      </c>
      <c r="J33" s="178">
        <f t="shared" si="3"/>
        <v>0.55000000000000004</v>
      </c>
      <c r="K33" s="178">
        <f t="shared" si="3"/>
        <v>0.53999999999999992</v>
      </c>
      <c r="L33" s="178">
        <f t="shared" si="3"/>
        <v>0.53</v>
      </c>
      <c r="M33" s="178">
        <f t="shared" si="3"/>
        <v>0.52</v>
      </c>
      <c r="N33" s="179">
        <f t="shared" si="3"/>
        <v>0.51</v>
      </c>
    </row>
    <row r="34" spans="1:19" ht="18.75" customHeight="1" thickBot="1" x14ac:dyDescent="0.35">
      <c r="A34" s="404" t="s">
        <v>73</v>
      </c>
      <c r="B34" s="405"/>
      <c r="C34" s="219">
        <f>C$11-C24</f>
        <v>0.62</v>
      </c>
      <c r="D34" s="208">
        <f t="shared" ref="D34:N34" si="4">D$11-D24</f>
        <v>0.61</v>
      </c>
      <c r="E34" s="208">
        <f t="shared" si="4"/>
        <v>0.6</v>
      </c>
      <c r="F34" s="208">
        <f t="shared" si="4"/>
        <v>0.59</v>
      </c>
      <c r="G34" s="208">
        <f t="shared" si="4"/>
        <v>0.58000000000000007</v>
      </c>
      <c r="H34" s="208">
        <f t="shared" si="4"/>
        <v>0.57000000000000006</v>
      </c>
      <c r="I34" s="208">
        <f t="shared" si="4"/>
        <v>0.56000000000000005</v>
      </c>
      <c r="J34" s="208">
        <f t="shared" si="4"/>
        <v>0.55000000000000004</v>
      </c>
      <c r="K34" s="208">
        <f t="shared" si="4"/>
        <v>0.54</v>
      </c>
      <c r="L34" s="208">
        <f t="shared" si="4"/>
        <v>0.53</v>
      </c>
      <c r="M34" s="208">
        <f t="shared" si="4"/>
        <v>0.52</v>
      </c>
      <c r="N34" s="220">
        <f t="shared" si="4"/>
        <v>0.51</v>
      </c>
    </row>
    <row r="35" spans="1:19" ht="18.75" customHeight="1" thickBot="1" x14ac:dyDescent="0.35"/>
    <row r="36" spans="1:19" ht="38.25" customHeight="1" thickBot="1" x14ac:dyDescent="0.35">
      <c r="A36" s="409" t="s">
        <v>116</v>
      </c>
      <c r="B36" s="410"/>
      <c r="C36" s="165">
        <f t="shared" ref="C36:N36" si="5">C23+C33</f>
        <v>1</v>
      </c>
      <c r="D36" s="165">
        <f t="shared" si="5"/>
        <v>1</v>
      </c>
      <c r="E36" s="165">
        <f t="shared" si="5"/>
        <v>1</v>
      </c>
      <c r="F36" s="165">
        <f t="shared" si="5"/>
        <v>1</v>
      </c>
      <c r="G36" s="165">
        <f t="shared" si="5"/>
        <v>1</v>
      </c>
      <c r="H36" s="165">
        <f t="shared" si="5"/>
        <v>1</v>
      </c>
      <c r="I36" s="165">
        <f t="shared" si="5"/>
        <v>1</v>
      </c>
      <c r="J36" s="165">
        <f t="shared" si="5"/>
        <v>1</v>
      </c>
      <c r="K36" s="165">
        <f t="shared" si="5"/>
        <v>0.99999999999999989</v>
      </c>
      <c r="L36" s="165">
        <f t="shared" si="5"/>
        <v>1</v>
      </c>
      <c r="M36" s="165">
        <f t="shared" si="5"/>
        <v>1</v>
      </c>
      <c r="N36" s="228">
        <f t="shared" si="5"/>
        <v>1</v>
      </c>
    </row>
    <row r="37" spans="1:19" ht="18.75" customHeight="1" thickBot="1" x14ac:dyDescent="0.35"/>
    <row r="38" spans="1:19" ht="27.75" customHeight="1" x14ac:dyDescent="0.3">
      <c r="A38" s="248" t="s">
        <v>94</v>
      </c>
      <c r="B38" s="95" t="s">
        <v>110</v>
      </c>
      <c r="C38" s="94"/>
      <c r="D38" s="206" t="s">
        <v>75</v>
      </c>
      <c r="E38" s="94"/>
      <c r="F38" s="94"/>
      <c r="G38" s="94"/>
      <c r="H38" s="94"/>
      <c r="I38" s="94"/>
      <c r="J38" s="94"/>
      <c r="K38" s="94"/>
      <c r="L38" s="94"/>
      <c r="M38" s="94"/>
      <c r="N38" s="81"/>
    </row>
    <row r="39" spans="1:19" ht="25.5" customHeight="1" x14ac:dyDescent="0.3">
      <c r="A39" s="82" t="s">
        <v>17</v>
      </c>
      <c r="B39" s="96" t="s">
        <v>91</v>
      </c>
      <c r="C39" s="213"/>
      <c r="D39" s="164"/>
      <c r="E39" s="83"/>
      <c r="F39" s="83"/>
      <c r="G39" s="84"/>
      <c r="H39" s="84"/>
      <c r="I39" s="84"/>
      <c r="J39" s="84"/>
      <c r="K39" s="84"/>
      <c r="L39" s="84"/>
      <c r="M39" s="84"/>
      <c r="N39" s="85"/>
    </row>
    <row r="40" spans="1:19" ht="29.25" customHeight="1" thickBot="1" x14ac:dyDescent="0.35">
      <c r="A40" s="97" t="s">
        <v>18</v>
      </c>
      <c r="B40" s="201" t="s">
        <v>120</v>
      </c>
      <c r="C40" s="84"/>
      <c r="D40" s="84"/>
      <c r="E40" s="84"/>
      <c r="F40" s="84"/>
      <c r="G40" s="84"/>
      <c r="H40" s="84"/>
      <c r="I40" s="84"/>
      <c r="J40" s="84"/>
      <c r="K40" s="84"/>
      <c r="L40" s="84"/>
      <c r="M40" s="84"/>
      <c r="N40" s="85"/>
    </row>
    <row r="41" spans="1:19" ht="39" customHeight="1" thickBot="1" x14ac:dyDescent="0.35">
      <c r="A41" s="413" t="s">
        <v>76</v>
      </c>
      <c r="B41" s="414"/>
      <c r="C41" s="219">
        <v>0.8</v>
      </c>
      <c r="D41" s="221">
        <v>0.8</v>
      </c>
      <c r="E41" s="221">
        <v>0.8</v>
      </c>
      <c r="F41" s="221">
        <v>0.8</v>
      </c>
      <c r="G41" s="221">
        <v>0.8</v>
      </c>
      <c r="H41" s="221">
        <v>0.8</v>
      </c>
      <c r="I41" s="221">
        <v>0.8</v>
      </c>
      <c r="J41" s="221">
        <v>0.8</v>
      </c>
      <c r="K41" s="221">
        <v>0.8</v>
      </c>
      <c r="L41" s="221">
        <v>0.8</v>
      </c>
      <c r="M41" s="221">
        <v>0.8</v>
      </c>
      <c r="N41" s="222">
        <v>0.8</v>
      </c>
    </row>
    <row r="42" spans="1:19" ht="18.75" customHeight="1" thickBot="1" x14ac:dyDescent="0.35">
      <c r="A42" s="98"/>
      <c r="B42" s="93"/>
      <c r="D42" s="84"/>
      <c r="E42" s="84"/>
      <c r="F42" s="84"/>
      <c r="G42" s="84"/>
      <c r="H42" s="84"/>
      <c r="I42" s="84"/>
      <c r="J42" s="84"/>
      <c r="K42" s="84"/>
      <c r="L42" s="84"/>
      <c r="M42" s="84"/>
    </row>
    <row r="43" spans="1:19" ht="18.75" customHeight="1" thickBot="1" x14ac:dyDescent="0.35">
      <c r="A43" s="415" t="s">
        <v>105</v>
      </c>
      <c r="B43" s="416"/>
      <c r="C43" s="417" t="s">
        <v>72</v>
      </c>
      <c r="D43" s="418"/>
      <c r="E43" s="418"/>
      <c r="F43" s="418"/>
      <c r="G43" s="418"/>
      <c r="H43" s="418"/>
      <c r="I43" s="418"/>
      <c r="J43" s="418"/>
      <c r="K43" s="418"/>
      <c r="L43" s="418"/>
      <c r="M43" s="418"/>
      <c r="N43" s="419"/>
    </row>
    <row r="44" spans="1:19" s="86" customFormat="1" ht="18.75" customHeight="1" x14ac:dyDescent="0.3">
      <c r="A44" s="420" t="s">
        <v>31</v>
      </c>
      <c r="B44" s="421"/>
      <c r="C44" s="214" t="s">
        <v>19</v>
      </c>
      <c r="D44" s="105" t="s">
        <v>20</v>
      </c>
      <c r="E44" s="105" t="s">
        <v>21</v>
      </c>
      <c r="F44" s="105" t="s">
        <v>22</v>
      </c>
      <c r="G44" s="105" t="s">
        <v>23</v>
      </c>
      <c r="H44" s="105" t="s">
        <v>24</v>
      </c>
      <c r="I44" s="106" t="s">
        <v>25</v>
      </c>
      <c r="J44" s="106" t="s">
        <v>26</v>
      </c>
      <c r="K44" s="106" t="s">
        <v>27</v>
      </c>
      <c r="L44" s="106" t="s">
        <v>28</v>
      </c>
      <c r="M44" s="106" t="s">
        <v>29</v>
      </c>
      <c r="N44" s="107" t="s">
        <v>30</v>
      </c>
    </row>
    <row r="45" spans="1:19" s="86" customFormat="1" ht="18.75" customHeight="1" thickBot="1" x14ac:dyDescent="0.35">
      <c r="A45" s="422"/>
      <c r="B45" s="423"/>
      <c r="C45" s="232">
        <f t="shared" ref="C45:N45" si="6">C15</f>
        <v>44927</v>
      </c>
      <c r="D45" s="233">
        <f t="shared" si="6"/>
        <v>44958</v>
      </c>
      <c r="E45" s="233">
        <f t="shared" si="6"/>
        <v>44986</v>
      </c>
      <c r="F45" s="233">
        <f t="shared" si="6"/>
        <v>45017</v>
      </c>
      <c r="G45" s="233">
        <f t="shared" si="6"/>
        <v>45047</v>
      </c>
      <c r="H45" s="233">
        <f t="shared" si="6"/>
        <v>45078</v>
      </c>
      <c r="I45" s="233">
        <f t="shared" si="6"/>
        <v>45108</v>
      </c>
      <c r="J45" s="233">
        <f t="shared" si="6"/>
        <v>45139</v>
      </c>
      <c r="K45" s="233">
        <f t="shared" si="6"/>
        <v>45170</v>
      </c>
      <c r="L45" s="233">
        <f t="shared" si="6"/>
        <v>45200</v>
      </c>
      <c r="M45" s="233">
        <f t="shared" si="6"/>
        <v>45231</v>
      </c>
      <c r="N45" s="234">
        <f t="shared" si="6"/>
        <v>45261</v>
      </c>
    </row>
    <row r="46" spans="1:19" s="86" customFormat="1" ht="18.75" customHeight="1" x14ac:dyDescent="0.3">
      <c r="A46" s="108" t="s">
        <v>32</v>
      </c>
      <c r="B46" s="204"/>
      <c r="C46" s="215">
        <v>0.11</v>
      </c>
      <c r="D46" s="166">
        <v>0.12</v>
      </c>
      <c r="E46" s="166">
        <v>0.13</v>
      </c>
      <c r="F46" s="166">
        <v>0.14000000000000001</v>
      </c>
      <c r="G46" s="166">
        <v>0.15</v>
      </c>
      <c r="H46" s="166">
        <v>0.16</v>
      </c>
      <c r="I46" s="166">
        <v>0.17</v>
      </c>
      <c r="J46" s="166">
        <v>0.18</v>
      </c>
      <c r="K46" s="166">
        <v>0.19</v>
      </c>
      <c r="L46" s="166">
        <v>0.2</v>
      </c>
      <c r="M46" s="166">
        <v>0.21</v>
      </c>
      <c r="N46" s="167">
        <v>0.22</v>
      </c>
      <c r="S46" s="87"/>
    </row>
    <row r="47" spans="1:19" ht="18.75" customHeight="1" x14ac:dyDescent="0.3">
      <c r="A47" s="109" t="s">
        <v>33</v>
      </c>
      <c r="B47" s="205"/>
      <c r="C47" s="216">
        <v>0.02</v>
      </c>
      <c r="D47" s="168">
        <v>0.02</v>
      </c>
      <c r="E47" s="168">
        <v>0.02</v>
      </c>
      <c r="F47" s="168">
        <v>0.02</v>
      </c>
      <c r="G47" s="168">
        <v>0.02</v>
      </c>
      <c r="H47" s="168">
        <v>0.02</v>
      </c>
      <c r="I47" s="168">
        <v>0.02</v>
      </c>
      <c r="J47" s="168">
        <v>0.02</v>
      </c>
      <c r="K47" s="168">
        <v>0.02</v>
      </c>
      <c r="L47" s="168">
        <v>0.02</v>
      </c>
      <c r="M47" s="168">
        <v>0.02</v>
      </c>
      <c r="N47" s="169">
        <v>0.02</v>
      </c>
      <c r="S47" s="88"/>
    </row>
    <row r="48" spans="1:19" ht="18.75" customHeight="1" x14ac:dyDescent="0.3">
      <c r="A48" s="109" t="s">
        <v>34</v>
      </c>
      <c r="B48" s="205"/>
      <c r="C48" s="216">
        <v>0.03</v>
      </c>
      <c r="D48" s="168">
        <v>0.03</v>
      </c>
      <c r="E48" s="168">
        <v>0.03</v>
      </c>
      <c r="F48" s="168">
        <v>0.03</v>
      </c>
      <c r="G48" s="168">
        <v>0.03</v>
      </c>
      <c r="H48" s="168">
        <v>0.03</v>
      </c>
      <c r="I48" s="168">
        <v>0.03</v>
      </c>
      <c r="J48" s="168">
        <v>0.03</v>
      </c>
      <c r="K48" s="168">
        <v>0.03</v>
      </c>
      <c r="L48" s="168">
        <v>0.03</v>
      </c>
      <c r="M48" s="168">
        <v>0.03</v>
      </c>
      <c r="N48" s="169">
        <v>0.03</v>
      </c>
      <c r="S48" s="88"/>
    </row>
    <row r="49" spans="1:19" ht="18.75" customHeight="1" x14ac:dyDescent="0.3">
      <c r="A49" s="109" t="s">
        <v>35</v>
      </c>
      <c r="B49" s="205"/>
      <c r="C49" s="217">
        <v>0.04</v>
      </c>
      <c r="D49" s="168">
        <v>0.04</v>
      </c>
      <c r="E49" s="168">
        <v>0.04</v>
      </c>
      <c r="F49" s="168">
        <v>0.04</v>
      </c>
      <c r="G49" s="168">
        <v>0.04</v>
      </c>
      <c r="H49" s="168">
        <v>0.04</v>
      </c>
      <c r="I49" s="168">
        <v>0.04</v>
      </c>
      <c r="J49" s="168">
        <v>0.04</v>
      </c>
      <c r="K49" s="168">
        <v>0.04</v>
      </c>
      <c r="L49" s="168">
        <v>0.04</v>
      </c>
      <c r="M49" s="168">
        <v>0.04</v>
      </c>
      <c r="N49" s="169">
        <v>0.04</v>
      </c>
      <c r="S49" s="88"/>
    </row>
    <row r="50" spans="1:19" ht="18.75" customHeight="1" x14ac:dyDescent="0.3">
      <c r="A50" s="109" t="s">
        <v>36</v>
      </c>
      <c r="B50" s="205"/>
      <c r="C50" s="217">
        <v>0.05</v>
      </c>
      <c r="D50" s="168">
        <v>0.05</v>
      </c>
      <c r="E50" s="168">
        <v>0.05</v>
      </c>
      <c r="F50" s="168">
        <v>0.05</v>
      </c>
      <c r="G50" s="168">
        <v>0.05</v>
      </c>
      <c r="H50" s="168">
        <v>0.05</v>
      </c>
      <c r="I50" s="168">
        <v>0.05</v>
      </c>
      <c r="J50" s="168">
        <v>0.05</v>
      </c>
      <c r="K50" s="168">
        <v>0.05</v>
      </c>
      <c r="L50" s="168">
        <v>0.05</v>
      </c>
      <c r="M50" s="168">
        <v>0.05</v>
      </c>
      <c r="N50" s="169">
        <v>0.05</v>
      </c>
      <c r="S50" s="88"/>
    </row>
    <row r="51" spans="1:19" ht="18.75" customHeight="1" x14ac:dyDescent="0.3">
      <c r="A51" s="109" t="s">
        <v>37</v>
      </c>
      <c r="B51" s="205"/>
      <c r="C51" s="217">
        <v>0.06</v>
      </c>
      <c r="D51" s="168">
        <v>0.06</v>
      </c>
      <c r="E51" s="168">
        <v>0.06</v>
      </c>
      <c r="F51" s="168">
        <v>0.06</v>
      </c>
      <c r="G51" s="168">
        <v>0.06</v>
      </c>
      <c r="H51" s="168">
        <v>0.06</v>
      </c>
      <c r="I51" s="168">
        <v>0.06</v>
      </c>
      <c r="J51" s="168">
        <v>0.06</v>
      </c>
      <c r="K51" s="168">
        <v>0.06</v>
      </c>
      <c r="L51" s="168">
        <v>0.06</v>
      </c>
      <c r="M51" s="168">
        <v>0.06</v>
      </c>
      <c r="N51" s="169">
        <v>0.06</v>
      </c>
      <c r="S51" s="88"/>
    </row>
    <row r="52" spans="1:19" ht="18.75" customHeight="1" thickBot="1" x14ac:dyDescent="0.35">
      <c r="A52" s="109" t="s">
        <v>38</v>
      </c>
      <c r="B52" s="205"/>
      <c r="C52" s="217">
        <v>7.0000000000000007E-2</v>
      </c>
      <c r="D52" s="168">
        <v>7.0000000000000007E-2</v>
      </c>
      <c r="E52" s="168">
        <v>7.0000000000000007E-2</v>
      </c>
      <c r="F52" s="168">
        <v>7.0000000000000007E-2</v>
      </c>
      <c r="G52" s="168">
        <v>7.0000000000000007E-2</v>
      </c>
      <c r="H52" s="168">
        <v>7.0000000000000007E-2</v>
      </c>
      <c r="I52" s="168">
        <v>7.0000000000000007E-2</v>
      </c>
      <c r="J52" s="168">
        <v>7.0000000000000007E-2</v>
      </c>
      <c r="K52" s="168">
        <v>7.0000000000000007E-2</v>
      </c>
      <c r="L52" s="168">
        <v>7.0000000000000007E-2</v>
      </c>
      <c r="M52" s="168">
        <v>7.0000000000000007E-2</v>
      </c>
      <c r="N52" s="169">
        <v>7.0000000000000007E-2</v>
      </c>
      <c r="S52" s="88"/>
    </row>
    <row r="53" spans="1:19" ht="34.200000000000003" customHeight="1" thickBot="1" x14ac:dyDescent="0.35">
      <c r="A53" s="415" t="s">
        <v>106</v>
      </c>
      <c r="B53" s="416"/>
      <c r="C53" s="218">
        <f t="shared" ref="C53:N53" si="7">SUM(C46:C52)</f>
        <v>0.38</v>
      </c>
      <c r="D53" s="170">
        <f t="shared" si="7"/>
        <v>0.39</v>
      </c>
      <c r="E53" s="170">
        <f t="shared" si="7"/>
        <v>0.4</v>
      </c>
      <c r="F53" s="170">
        <f t="shared" si="7"/>
        <v>0.41000000000000003</v>
      </c>
      <c r="G53" s="170">
        <f t="shared" si="7"/>
        <v>0.42</v>
      </c>
      <c r="H53" s="170">
        <f t="shared" si="7"/>
        <v>0.43</v>
      </c>
      <c r="I53" s="170">
        <f t="shared" si="7"/>
        <v>0.44</v>
      </c>
      <c r="J53" s="170">
        <f t="shared" si="7"/>
        <v>0.44999999999999996</v>
      </c>
      <c r="K53" s="170">
        <f t="shared" si="7"/>
        <v>0.45999999999999996</v>
      </c>
      <c r="L53" s="170">
        <f t="shared" si="7"/>
        <v>0.47</v>
      </c>
      <c r="M53" s="170">
        <f t="shared" si="7"/>
        <v>0.48</v>
      </c>
      <c r="N53" s="171">
        <f t="shared" si="7"/>
        <v>0.49</v>
      </c>
    </row>
    <row r="54" spans="1:19" ht="18.75" customHeight="1" thickBot="1" x14ac:dyDescent="0.35">
      <c r="A54" s="404" t="s">
        <v>63</v>
      </c>
      <c r="B54" s="405"/>
      <c r="C54" s="238">
        <f>C$41*C53</f>
        <v>0.30400000000000005</v>
      </c>
      <c r="D54" s="208">
        <f t="shared" ref="D54:N54" si="8">D$41*D53</f>
        <v>0.31200000000000006</v>
      </c>
      <c r="E54" s="208">
        <f t="shared" si="8"/>
        <v>0.32000000000000006</v>
      </c>
      <c r="F54" s="208">
        <f t="shared" si="8"/>
        <v>0.32800000000000007</v>
      </c>
      <c r="G54" s="208">
        <f t="shared" si="8"/>
        <v>0.33600000000000002</v>
      </c>
      <c r="H54" s="208">
        <f t="shared" si="8"/>
        <v>0.34400000000000003</v>
      </c>
      <c r="I54" s="208">
        <f t="shared" si="8"/>
        <v>0.35200000000000004</v>
      </c>
      <c r="J54" s="208">
        <f t="shared" si="8"/>
        <v>0.36</v>
      </c>
      <c r="K54" s="208">
        <f t="shared" si="8"/>
        <v>0.36799999999999999</v>
      </c>
      <c r="L54" s="208">
        <f t="shared" si="8"/>
        <v>0.376</v>
      </c>
      <c r="M54" s="208">
        <f t="shared" si="8"/>
        <v>0.38400000000000001</v>
      </c>
      <c r="N54" s="220">
        <f t="shared" si="8"/>
        <v>0.39200000000000002</v>
      </c>
    </row>
    <row r="55" spans="1:19" ht="18.75" customHeight="1" thickBot="1" x14ac:dyDescent="0.35">
      <c r="A55" s="91"/>
      <c r="C55" s="92"/>
      <c r="D55" s="92"/>
      <c r="E55" s="92"/>
      <c r="F55" s="92"/>
      <c r="G55" s="92"/>
      <c r="H55" s="92"/>
      <c r="I55" s="92"/>
      <c r="J55" s="92"/>
      <c r="K55" s="92"/>
      <c r="L55" s="92"/>
      <c r="M55" s="92"/>
      <c r="N55" s="92"/>
    </row>
    <row r="56" spans="1:19" ht="29.25" customHeight="1" thickBot="1" x14ac:dyDescent="0.35">
      <c r="A56" s="411" t="s">
        <v>107</v>
      </c>
      <c r="B56" s="412"/>
      <c r="C56" s="406" t="s">
        <v>64</v>
      </c>
      <c r="D56" s="407"/>
      <c r="E56" s="407"/>
      <c r="F56" s="407"/>
      <c r="G56" s="407"/>
      <c r="H56" s="407"/>
      <c r="I56" s="407"/>
      <c r="J56" s="407"/>
      <c r="K56" s="407"/>
      <c r="L56" s="407"/>
      <c r="M56" s="407"/>
      <c r="N56" s="408"/>
    </row>
    <row r="57" spans="1:19" s="86" customFormat="1" ht="18.75" customHeight="1" x14ac:dyDescent="0.3">
      <c r="A57" s="424" t="s">
        <v>83</v>
      </c>
      <c r="B57" s="425"/>
      <c r="C57" s="223" t="s">
        <v>19</v>
      </c>
      <c r="D57" s="99" t="s">
        <v>20</v>
      </c>
      <c r="E57" s="99" t="s">
        <v>21</v>
      </c>
      <c r="F57" s="99" t="s">
        <v>22</v>
      </c>
      <c r="G57" s="99" t="s">
        <v>23</v>
      </c>
      <c r="H57" s="99" t="s">
        <v>24</v>
      </c>
      <c r="I57" s="100" t="s">
        <v>25</v>
      </c>
      <c r="J57" s="100" t="s">
        <v>26</v>
      </c>
      <c r="K57" s="100" t="s">
        <v>27</v>
      </c>
      <c r="L57" s="100" t="s">
        <v>28</v>
      </c>
      <c r="M57" s="100" t="s">
        <v>29</v>
      </c>
      <c r="N57" s="101" t="s">
        <v>30</v>
      </c>
    </row>
    <row r="58" spans="1:19" s="86" customFormat="1" ht="18.75" customHeight="1" thickBot="1" x14ac:dyDescent="0.35">
      <c r="A58" s="426"/>
      <c r="B58" s="427"/>
      <c r="C58" s="229">
        <f t="shared" ref="C58:N58" si="9">C15</f>
        <v>44927</v>
      </c>
      <c r="D58" s="230">
        <f t="shared" si="9"/>
        <v>44958</v>
      </c>
      <c r="E58" s="230">
        <f t="shared" si="9"/>
        <v>44986</v>
      </c>
      <c r="F58" s="230">
        <f t="shared" si="9"/>
        <v>45017</v>
      </c>
      <c r="G58" s="230">
        <f t="shared" si="9"/>
        <v>45047</v>
      </c>
      <c r="H58" s="230">
        <f t="shared" si="9"/>
        <v>45078</v>
      </c>
      <c r="I58" s="230">
        <f t="shared" si="9"/>
        <v>45108</v>
      </c>
      <c r="J58" s="230">
        <f t="shared" si="9"/>
        <v>45139</v>
      </c>
      <c r="K58" s="230">
        <f t="shared" si="9"/>
        <v>45170</v>
      </c>
      <c r="L58" s="230">
        <f t="shared" si="9"/>
        <v>45200</v>
      </c>
      <c r="M58" s="230">
        <f t="shared" si="9"/>
        <v>45231</v>
      </c>
      <c r="N58" s="231">
        <f t="shared" si="9"/>
        <v>45261</v>
      </c>
    </row>
    <row r="59" spans="1:19" s="86" customFormat="1" ht="39.9" customHeight="1" thickBot="1" x14ac:dyDescent="0.35">
      <c r="A59" s="102" t="s">
        <v>49</v>
      </c>
      <c r="B59" s="202" t="s">
        <v>79</v>
      </c>
      <c r="C59" s="224">
        <v>0.21</v>
      </c>
      <c r="D59" s="172">
        <v>0.22</v>
      </c>
      <c r="E59" s="172">
        <v>0.23</v>
      </c>
      <c r="F59" s="172">
        <v>0.24</v>
      </c>
      <c r="G59" s="172">
        <v>0.25</v>
      </c>
      <c r="H59" s="172">
        <v>0.25</v>
      </c>
      <c r="I59" s="172">
        <v>0.25</v>
      </c>
      <c r="J59" s="172">
        <v>0.25</v>
      </c>
      <c r="K59" s="172">
        <v>0.25</v>
      </c>
      <c r="L59" s="172">
        <v>0.25</v>
      </c>
      <c r="M59" s="172">
        <v>0.25</v>
      </c>
      <c r="N59" s="173">
        <v>0.25</v>
      </c>
      <c r="S59" s="87"/>
    </row>
    <row r="60" spans="1:19" ht="39.9" customHeight="1" thickBot="1" x14ac:dyDescent="0.35">
      <c r="A60" s="103" t="s">
        <v>50</v>
      </c>
      <c r="B60" s="202" t="s">
        <v>80</v>
      </c>
      <c r="C60" s="225">
        <v>0.1</v>
      </c>
      <c r="D60" s="174">
        <v>0.1</v>
      </c>
      <c r="E60" s="174">
        <v>0.1</v>
      </c>
      <c r="F60" s="174">
        <v>0.1</v>
      </c>
      <c r="G60" s="174">
        <v>0.1</v>
      </c>
      <c r="H60" s="174">
        <v>0.1</v>
      </c>
      <c r="I60" s="174">
        <v>0.1</v>
      </c>
      <c r="J60" s="174">
        <v>0.1</v>
      </c>
      <c r="K60" s="174">
        <v>0.1</v>
      </c>
      <c r="L60" s="174">
        <v>0.1</v>
      </c>
      <c r="M60" s="174">
        <v>0.1</v>
      </c>
      <c r="N60" s="175">
        <v>0.1</v>
      </c>
      <c r="S60" s="88"/>
    </row>
    <row r="61" spans="1:19" ht="39.9" customHeight="1" thickBot="1" x14ac:dyDescent="0.35">
      <c r="A61" s="103" t="s">
        <v>51</v>
      </c>
      <c r="B61" s="202" t="s">
        <v>81</v>
      </c>
      <c r="C61" s="225">
        <v>0.11</v>
      </c>
      <c r="D61" s="174">
        <v>0.11</v>
      </c>
      <c r="E61" s="174">
        <v>0.11</v>
      </c>
      <c r="F61" s="174">
        <v>0.11</v>
      </c>
      <c r="G61" s="174">
        <v>0.11</v>
      </c>
      <c r="H61" s="174">
        <v>0.11</v>
      </c>
      <c r="I61" s="174">
        <v>0.11</v>
      </c>
      <c r="J61" s="174">
        <v>0.11</v>
      </c>
      <c r="K61" s="174">
        <v>0.11</v>
      </c>
      <c r="L61" s="174">
        <v>0.11</v>
      </c>
      <c r="M61" s="174">
        <v>0.11</v>
      </c>
      <c r="N61" s="175">
        <v>0.11</v>
      </c>
      <c r="S61" s="88"/>
    </row>
    <row r="62" spans="1:19" ht="39.9" customHeight="1" thickBot="1" x14ac:dyDescent="0.35">
      <c r="A62" s="104" t="s">
        <v>65</v>
      </c>
      <c r="B62" s="202" t="s">
        <v>82</v>
      </c>
      <c r="C62" s="225">
        <v>0.2</v>
      </c>
      <c r="D62" s="176">
        <v>0.18</v>
      </c>
      <c r="E62" s="176">
        <v>0.16</v>
      </c>
      <c r="F62" s="176">
        <v>0.14000000000000001</v>
      </c>
      <c r="G62" s="176">
        <v>0.12</v>
      </c>
      <c r="H62" s="176">
        <v>0.11</v>
      </c>
      <c r="I62" s="176">
        <v>0.1</v>
      </c>
      <c r="J62" s="176">
        <v>0.09</v>
      </c>
      <c r="K62" s="176">
        <v>0.08</v>
      </c>
      <c r="L62" s="176">
        <v>7.0000000000000007E-2</v>
      </c>
      <c r="M62" s="176">
        <v>0.06</v>
      </c>
      <c r="N62" s="177">
        <v>0.05</v>
      </c>
      <c r="S62" s="88"/>
    </row>
    <row r="63" spans="1:19" ht="18.75" customHeight="1" thickBot="1" x14ac:dyDescent="0.35">
      <c r="A63" s="411" t="s">
        <v>108</v>
      </c>
      <c r="B63" s="412"/>
      <c r="C63" s="227">
        <f t="shared" ref="C63:N63" si="10">SUM(C59:C62)</f>
        <v>0.62</v>
      </c>
      <c r="D63" s="178">
        <f t="shared" si="10"/>
        <v>0.61</v>
      </c>
      <c r="E63" s="178">
        <f t="shared" si="10"/>
        <v>0.6</v>
      </c>
      <c r="F63" s="178">
        <f t="shared" si="10"/>
        <v>0.59</v>
      </c>
      <c r="G63" s="178">
        <f t="shared" si="10"/>
        <v>0.57999999999999996</v>
      </c>
      <c r="H63" s="178">
        <f t="shared" si="10"/>
        <v>0.56999999999999995</v>
      </c>
      <c r="I63" s="178">
        <f t="shared" si="10"/>
        <v>0.55999999999999994</v>
      </c>
      <c r="J63" s="178">
        <f t="shared" si="10"/>
        <v>0.54999999999999993</v>
      </c>
      <c r="K63" s="178">
        <f t="shared" si="10"/>
        <v>0.53999999999999992</v>
      </c>
      <c r="L63" s="178">
        <f t="shared" si="10"/>
        <v>0.53</v>
      </c>
      <c r="M63" s="178">
        <f t="shared" si="10"/>
        <v>0.52</v>
      </c>
      <c r="N63" s="179">
        <f t="shared" si="10"/>
        <v>0.51</v>
      </c>
    </row>
    <row r="64" spans="1:19" ht="18.75" customHeight="1" thickBot="1" x14ac:dyDescent="0.35">
      <c r="A64" s="404" t="s">
        <v>73</v>
      </c>
      <c r="B64" s="405"/>
      <c r="C64" s="219">
        <f>C$41-C54</f>
        <v>0.496</v>
      </c>
      <c r="D64" s="208">
        <f t="shared" ref="D64:N64" si="11">D$41-D54</f>
        <v>0.48799999999999999</v>
      </c>
      <c r="E64" s="208">
        <f t="shared" si="11"/>
        <v>0.48</v>
      </c>
      <c r="F64" s="208">
        <f t="shared" si="11"/>
        <v>0.47199999999999998</v>
      </c>
      <c r="G64" s="208">
        <f t="shared" si="11"/>
        <v>0.46400000000000002</v>
      </c>
      <c r="H64" s="208">
        <f t="shared" si="11"/>
        <v>0.45600000000000002</v>
      </c>
      <c r="I64" s="208">
        <f t="shared" si="11"/>
        <v>0.44800000000000001</v>
      </c>
      <c r="J64" s="208">
        <f t="shared" si="11"/>
        <v>0.44000000000000006</v>
      </c>
      <c r="K64" s="208">
        <f t="shared" si="11"/>
        <v>0.43200000000000005</v>
      </c>
      <c r="L64" s="208">
        <f t="shared" si="11"/>
        <v>0.42400000000000004</v>
      </c>
      <c r="M64" s="208">
        <f t="shared" si="11"/>
        <v>0.41600000000000004</v>
      </c>
      <c r="N64" s="220">
        <f t="shared" si="11"/>
        <v>0.40800000000000003</v>
      </c>
    </row>
    <row r="65" spans="1:19" ht="18.75" customHeight="1" thickBot="1" x14ac:dyDescent="0.35"/>
    <row r="66" spans="1:19" ht="38.25" customHeight="1" thickBot="1" x14ac:dyDescent="0.35">
      <c r="A66" s="409" t="s">
        <v>116</v>
      </c>
      <c r="B66" s="410"/>
      <c r="C66" s="228">
        <f t="shared" ref="C66:N66" si="12">C53+C63</f>
        <v>1</v>
      </c>
      <c r="D66" s="228">
        <f t="shared" si="12"/>
        <v>1</v>
      </c>
      <c r="E66" s="228">
        <f t="shared" si="12"/>
        <v>1</v>
      </c>
      <c r="F66" s="228">
        <f t="shared" si="12"/>
        <v>1</v>
      </c>
      <c r="G66" s="228">
        <f t="shared" si="12"/>
        <v>1</v>
      </c>
      <c r="H66" s="228">
        <f t="shared" si="12"/>
        <v>1</v>
      </c>
      <c r="I66" s="228">
        <f t="shared" si="12"/>
        <v>1</v>
      </c>
      <c r="J66" s="228">
        <f t="shared" si="12"/>
        <v>0.99999999999999989</v>
      </c>
      <c r="K66" s="228">
        <f t="shared" si="12"/>
        <v>0.99999999999999989</v>
      </c>
      <c r="L66" s="228">
        <f t="shared" si="12"/>
        <v>1</v>
      </c>
      <c r="M66" s="228">
        <f t="shared" si="12"/>
        <v>1</v>
      </c>
      <c r="N66" s="228">
        <f t="shared" si="12"/>
        <v>1</v>
      </c>
    </row>
    <row r="67" spans="1:19" ht="18.75" customHeight="1" thickBot="1" x14ac:dyDescent="0.35"/>
    <row r="68" spans="1:19" ht="27.75" customHeight="1" x14ac:dyDescent="0.3">
      <c r="A68" s="248" t="s">
        <v>95</v>
      </c>
      <c r="B68" s="95" t="s">
        <v>111</v>
      </c>
      <c r="C68" s="94"/>
      <c r="D68" s="206" t="s">
        <v>75</v>
      </c>
      <c r="E68" s="94"/>
      <c r="F68" s="94"/>
      <c r="G68" s="94"/>
      <c r="H68" s="94"/>
      <c r="I68" s="94"/>
      <c r="J68" s="94"/>
      <c r="K68" s="94"/>
      <c r="L68" s="94"/>
      <c r="M68" s="94"/>
      <c r="N68" s="81"/>
    </row>
    <row r="69" spans="1:19" ht="25.5" customHeight="1" x14ac:dyDescent="0.3">
      <c r="A69" s="82" t="s">
        <v>17</v>
      </c>
      <c r="B69" s="96" t="s">
        <v>91</v>
      </c>
      <c r="C69" s="84"/>
      <c r="D69" s="164"/>
      <c r="E69" s="83"/>
      <c r="F69" s="83"/>
      <c r="G69" s="84"/>
      <c r="H69" s="84"/>
      <c r="I69" s="84"/>
      <c r="J69" s="84"/>
      <c r="K69" s="84"/>
      <c r="L69" s="84"/>
      <c r="M69" s="84"/>
      <c r="N69" s="85"/>
    </row>
    <row r="70" spans="1:19" ht="29.25" customHeight="1" thickBot="1" x14ac:dyDescent="0.35">
      <c r="A70" s="97" t="s">
        <v>18</v>
      </c>
      <c r="B70" s="201" t="s">
        <v>120</v>
      </c>
      <c r="C70" s="84"/>
      <c r="D70" s="84"/>
      <c r="E70" s="84"/>
      <c r="F70" s="84"/>
      <c r="G70" s="84"/>
      <c r="H70" s="84"/>
      <c r="I70" s="84"/>
      <c r="J70" s="84"/>
      <c r="K70" s="84"/>
      <c r="L70" s="84"/>
      <c r="M70" s="84"/>
      <c r="N70" s="85"/>
    </row>
    <row r="71" spans="1:19" ht="39" customHeight="1" thickBot="1" x14ac:dyDescent="0.35">
      <c r="A71" s="413" t="s">
        <v>122</v>
      </c>
      <c r="B71" s="414"/>
      <c r="C71" s="219">
        <v>0.6</v>
      </c>
      <c r="D71" s="221">
        <v>0.6</v>
      </c>
      <c r="E71" s="221">
        <v>0.6</v>
      </c>
      <c r="F71" s="221">
        <v>0.6</v>
      </c>
      <c r="G71" s="221">
        <v>0.6</v>
      </c>
      <c r="H71" s="221">
        <v>0.6</v>
      </c>
      <c r="I71" s="221">
        <v>0.6</v>
      </c>
      <c r="J71" s="221">
        <v>0.6</v>
      </c>
      <c r="K71" s="221">
        <v>0.6</v>
      </c>
      <c r="L71" s="221">
        <v>0.6</v>
      </c>
      <c r="M71" s="221">
        <v>0.6</v>
      </c>
      <c r="N71" s="222">
        <v>0.6</v>
      </c>
    </row>
    <row r="72" spans="1:19" ht="18.75" customHeight="1" thickBot="1" x14ac:dyDescent="0.35">
      <c r="A72" s="98"/>
      <c r="B72" s="93"/>
      <c r="D72" s="84"/>
      <c r="E72" s="84"/>
      <c r="F72" s="84"/>
      <c r="G72" s="84"/>
      <c r="H72" s="84"/>
      <c r="I72" s="84"/>
      <c r="J72" s="84"/>
      <c r="K72" s="84"/>
      <c r="L72" s="84"/>
      <c r="M72" s="84"/>
    </row>
    <row r="73" spans="1:19" ht="18.75" customHeight="1" thickBot="1" x14ac:dyDescent="0.35">
      <c r="A73" s="415" t="s">
        <v>105</v>
      </c>
      <c r="B73" s="416"/>
      <c r="C73" s="417" t="s">
        <v>72</v>
      </c>
      <c r="D73" s="418"/>
      <c r="E73" s="418"/>
      <c r="F73" s="418"/>
      <c r="G73" s="418"/>
      <c r="H73" s="418"/>
      <c r="I73" s="418"/>
      <c r="J73" s="418"/>
      <c r="K73" s="418"/>
      <c r="L73" s="418"/>
      <c r="M73" s="418"/>
      <c r="N73" s="419"/>
    </row>
    <row r="74" spans="1:19" s="86" customFormat="1" ht="18.75" customHeight="1" x14ac:dyDescent="0.3">
      <c r="A74" s="420" t="s">
        <v>31</v>
      </c>
      <c r="B74" s="421"/>
      <c r="C74" s="214" t="s">
        <v>19</v>
      </c>
      <c r="D74" s="105" t="s">
        <v>20</v>
      </c>
      <c r="E74" s="105" t="s">
        <v>21</v>
      </c>
      <c r="F74" s="105" t="s">
        <v>22</v>
      </c>
      <c r="G74" s="105" t="s">
        <v>23</v>
      </c>
      <c r="H74" s="105" t="s">
        <v>24</v>
      </c>
      <c r="I74" s="106" t="s">
        <v>25</v>
      </c>
      <c r="J74" s="106" t="s">
        <v>26</v>
      </c>
      <c r="K74" s="106" t="s">
        <v>27</v>
      </c>
      <c r="L74" s="106" t="s">
        <v>28</v>
      </c>
      <c r="M74" s="106" t="s">
        <v>29</v>
      </c>
      <c r="N74" s="107" t="s">
        <v>30</v>
      </c>
    </row>
    <row r="75" spans="1:19" s="86" customFormat="1" ht="18.75" customHeight="1" thickBot="1" x14ac:dyDescent="0.35">
      <c r="A75" s="422"/>
      <c r="B75" s="423"/>
      <c r="C75" s="232">
        <f t="shared" ref="C75:N75" si="13">C15</f>
        <v>44927</v>
      </c>
      <c r="D75" s="233">
        <f t="shared" si="13"/>
        <v>44958</v>
      </c>
      <c r="E75" s="233">
        <f t="shared" si="13"/>
        <v>44986</v>
      </c>
      <c r="F75" s="233">
        <f t="shared" si="13"/>
        <v>45017</v>
      </c>
      <c r="G75" s="233">
        <f t="shared" si="13"/>
        <v>45047</v>
      </c>
      <c r="H75" s="233">
        <f t="shared" si="13"/>
        <v>45078</v>
      </c>
      <c r="I75" s="233">
        <f t="shared" si="13"/>
        <v>45108</v>
      </c>
      <c r="J75" s="233">
        <f t="shared" si="13"/>
        <v>45139</v>
      </c>
      <c r="K75" s="233">
        <f t="shared" si="13"/>
        <v>45170</v>
      </c>
      <c r="L75" s="233">
        <f t="shared" si="13"/>
        <v>45200</v>
      </c>
      <c r="M75" s="233">
        <f t="shared" si="13"/>
        <v>45231</v>
      </c>
      <c r="N75" s="234">
        <f t="shared" si="13"/>
        <v>45261</v>
      </c>
    </row>
    <row r="76" spans="1:19" s="86" customFormat="1" ht="18.75" customHeight="1" x14ac:dyDescent="0.3">
      <c r="A76" s="108" t="s">
        <v>32</v>
      </c>
      <c r="B76" s="204"/>
      <c r="C76" s="215">
        <v>0.11</v>
      </c>
      <c r="D76" s="166">
        <v>0.12</v>
      </c>
      <c r="E76" s="166">
        <v>0.13</v>
      </c>
      <c r="F76" s="166">
        <v>0.14000000000000001</v>
      </c>
      <c r="G76" s="166">
        <v>0.15</v>
      </c>
      <c r="H76" s="166">
        <v>0.16</v>
      </c>
      <c r="I76" s="166">
        <v>0.17</v>
      </c>
      <c r="J76" s="166">
        <v>0.18</v>
      </c>
      <c r="K76" s="166">
        <v>0.19</v>
      </c>
      <c r="L76" s="166">
        <v>0.2</v>
      </c>
      <c r="M76" s="166">
        <v>0.21</v>
      </c>
      <c r="N76" s="167">
        <v>0.22</v>
      </c>
      <c r="S76" s="87"/>
    </row>
    <row r="77" spans="1:19" ht="18.75" customHeight="1" x14ac:dyDescent="0.3">
      <c r="A77" s="109" t="s">
        <v>33</v>
      </c>
      <c r="B77" s="205"/>
      <c r="C77" s="216">
        <v>0.02</v>
      </c>
      <c r="D77" s="168">
        <v>0.02</v>
      </c>
      <c r="E77" s="168">
        <v>0.02</v>
      </c>
      <c r="F77" s="168">
        <v>0.02</v>
      </c>
      <c r="G77" s="168">
        <v>0.02</v>
      </c>
      <c r="H77" s="168">
        <v>0.02</v>
      </c>
      <c r="I77" s="168">
        <v>0.02</v>
      </c>
      <c r="J77" s="168">
        <v>0.02</v>
      </c>
      <c r="K77" s="168">
        <v>0.02</v>
      </c>
      <c r="L77" s="168">
        <v>0.02</v>
      </c>
      <c r="M77" s="168">
        <v>0.02</v>
      </c>
      <c r="N77" s="169">
        <v>0.02</v>
      </c>
      <c r="S77" s="88"/>
    </row>
    <row r="78" spans="1:19" ht="18.75" customHeight="1" x14ac:dyDescent="0.3">
      <c r="A78" s="109" t="s">
        <v>34</v>
      </c>
      <c r="B78" s="205"/>
      <c r="C78" s="216">
        <v>0.03</v>
      </c>
      <c r="D78" s="168">
        <v>0.03</v>
      </c>
      <c r="E78" s="168">
        <v>0.03</v>
      </c>
      <c r="F78" s="168">
        <v>0.03</v>
      </c>
      <c r="G78" s="168">
        <v>0.03</v>
      </c>
      <c r="H78" s="168">
        <v>0.03</v>
      </c>
      <c r="I78" s="168">
        <v>0.03</v>
      </c>
      <c r="J78" s="168">
        <v>0.03</v>
      </c>
      <c r="K78" s="168">
        <v>0.03</v>
      </c>
      <c r="L78" s="168">
        <v>0.03</v>
      </c>
      <c r="M78" s="168">
        <v>0.03</v>
      </c>
      <c r="N78" s="169">
        <v>0.03</v>
      </c>
      <c r="S78" s="88"/>
    </row>
    <row r="79" spans="1:19" ht="18.75" customHeight="1" x14ac:dyDescent="0.3">
      <c r="A79" s="109" t="s">
        <v>35</v>
      </c>
      <c r="B79" s="205"/>
      <c r="C79" s="217">
        <v>0.04</v>
      </c>
      <c r="D79" s="168">
        <v>0.04</v>
      </c>
      <c r="E79" s="168">
        <v>0.04</v>
      </c>
      <c r="F79" s="168">
        <v>0.04</v>
      </c>
      <c r="G79" s="168">
        <v>0.04</v>
      </c>
      <c r="H79" s="168">
        <v>0.04</v>
      </c>
      <c r="I79" s="168">
        <v>0.04</v>
      </c>
      <c r="J79" s="168">
        <v>0.04</v>
      </c>
      <c r="K79" s="168">
        <v>0.04</v>
      </c>
      <c r="L79" s="168">
        <v>0.04</v>
      </c>
      <c r="M79" s="168">
        <v>0.04</v>
      </c>
      <c r="N79" s="169">
        <v>0.04</v>
      </c>
      <c r="S79" s="88"/>
    </row>
    <row r="80" spans="1:19" ht="18.75" customHeight="1" x14ac:dyDescent="0.3">
      <c r="A80" s="109" t="s">
        <v>36</v>
      </c>
      <c r="B80" s="205"/>
      <c r="C80" s="217">
        <v>0.05</v>
      </c>
      <c r="D80" s="168">
        <v>0.05</v>
      </c>
      <c r="E80" s="168">
        <v>0.05</v>
      </c>
      <c r="F80" s="168">
        <v>0.05</v>
      </c>
      <c r="G80" s="168">
        <v>0.05</v>
      </c>
      <c r="H80" s="168">
        <v>0.05</v>
      </c>
      <c r="I80" s="168">
        <v>0.05</v>
      </c>
      <c r="J80" s="168">
        <v>0.05</v>
      </c>
      <c r="K80" s="168">
        <v>0.05</v>
      </c>
      <c r="L80" s="168">
        <v>0.05</v>
      </c>
      <c r="M80" s="168">
        <v>0.05</v>
      </c>
      <c r="N80" s="169">
        <v>0.05</v>
      </c>
      <c r="S80" s="88"/>
    </row>
    <row r="81" spans="1:19" ht="18.75" customHeight="1" x14ac:dyDescent="0.3">
      <c r="A81" s="109" t="s">
        <v>37</v>
      </c>
      <c r="B81" s="205"/>
      <c r="C81" s="217">
        <v>0.06</v>
      </c>
      <c r="D81" s="168">
        <v>0.06</v>
      </c>
      <c r="E81" s="168">
        <v>0.06</v>
      </c>
      <c r="F81" s="168">
        <v>0.06</v>
      </c>
      <c r="G81" s="168">
        <v>0.06</v>
      </c>
      <c r="H81" s="168">
        <v>0.06</v>
      </c>
      <c r="I81" s="168">
        <v>0.06</v>
      </c>
      <c r="J81" s="168">
        <v>0.06</v>
      </c>
      <c r="K81" s="168">
        <v>0.06</v>
      </c>
      <c r="L81" s="168">
        <v>0.06</v>
      </c>
      <c r="M81" s="168">
        <v>0.06</v>
      </c>
      <c r="N81" s="169">
        <v>0.06</v>
      </c>
      <c r="S81" s="88"/>
    </row>
    <row r="82" spans="1:19" ht="18.75" customHeight="1" thickBot="1" x14ac:dyDescent="0.35">
      <c r="A82" s="109" t="s">
        <v>38</v>
      </c>
      <c r="B82" s="205"/>
      <c r="C82" s="217">
        <v>7.0000000000000007E-2</v>
      </c>
      <c r="D82" s="168">
        <v>7.0000000000000007E-2</v>
      </c>
      <c r="E82" s="168">
        <v>7.0000000000000007E-2</v>
      </c>
      <c r="F82" s="168">
        <v>7.0000000000000007E-2</v>
      </c>
      <c r="G82" s="168">
        <v>7.0000000000000007E-2</v>
      </c>
      <c r="H82" s="168">
        <v>7.0000000000000007E-2</v>
      </c>
      <c r="I82" s="168">
        <v>7.0000000000000007E-2</v>
      </c>
      <c r="J82" s="168">
        <v>7.0000000000000007E-2</v>
      </c>
      <c r="K82" s="168">
        <v>7.0000000000000007E-2</v>
      </c>
      <c r="L82" s="168">
        <v>7.0000000000000007E-2</v>
      </c>
      <c r="M82" s="168">
        <v>7.0000000000000007E-2</v>
      </c>
      <c r="N82" s="169">
        <v>7.0000000000000007E-2</v>
      </c>
      <c r="S82" s="88"/>
    </row>
    <row r="83" spans="1:19" ht="27.75" customHeight="1" thickBot="1" x14ac:dyDescent="0.35">
      <c r="A83" s="415" t="s">
        <v>106</v>
      </c>
      <c r="B83" s="416"/>
      <c r="C83" s="218">
        <f t="shared" ref="C83:N83" si="14">SUM(C76:C82)</f>
        <v>0.38</v>
      </c>
      <c r="D83" s="170">
        <f t="shared" si="14"/>
        <v>0.39</v>
      </c>
      <c r="E83" s="170">
        <f t="shared" si="14"/>
        <v>0.4</v>
      </c>
      <c r="F83" s="170">
        <f t="shared" si="14"/>
        <v>0.41000000000000003</v>
      </c>
      <c r="G83" s="170">
        <f t="shared" si="14"/>
        <v>0.42</v>
      </c>
      <c r="H83" s="170">
        <f t="shared" si="14"/>
        <v>0.43</v>
      </c>
      <c r="I83" s="170">
        <f t="shared" si="14"/>
        <v>0.44</v>
      </c>
      <c r="J83" s="170">
        <f t="shared" si="14"/>
        <v>0.44999999999999996</v>
      </c>
      <c r="K83" s="170">
        <f t="shared" si="14"/>
        <v>0.45999999999999996</v>
      </c>
      <c r="L83" s="170">
        <f t="shared" si="14"/>
        <v>0.47</v>
      </c>
      <c r="M83" s="170">
        <f t="shared" si="14"/>
        <v>0.48</v>
      </c>
      <c r="N83" s="171">
        <f t="shared" si="14"/>
        <v>0.49</v>
      </c>
    </row>
    <row r="84" spans="1:19" ht="18.75" customHeight="1" thickBot="1" x14ac:dyDescent="0.35">
      <c r="A84" s="404" t="s">
        <v>63</v>
      </c>
      <c r="B84" s="405"/>
      <c r="C84" s="219">
        <f>C$71*C83</f>
        <v>0.22799999999999998</v>
      </c>
      <c r="D84" s="208">
        <f t="shared" ref="D84:N84" si="15">D$71*D83</f>
        <v>0.23399999999999999</v>
      </c>
      <c r="E84" s="208">
        <f t="shared" si="15"/>
        <v>0.24</v>
      </c>
      <c r="F84" s="208">
        <f t="shared" si="15"/>
        <v>0.246</v>
      </c>
      <c r="G84" s="208">
        <f t="shared" si="15"/>
        <v>0.252</v>
      </c>
      <c r="H84" s="208">
        <f t="shared" si="15"/>
        <v>0.25800000000000001</v>
      </c>
      <c r="I84" s="208">
        <f t="shared" si="15"/>
        <v>0.26400000000000001</v>
      </c>
      <c r="J84" s="208">
        <f t="shared" si="15"/>
        <v>0.26999999999999996</v>
      </c>
      <c r="K84" s="208">
        <f t="shared" si="15"/>
        <v>0.27599999999999997</v>
      </c>
      <c r="L84" s="208">
        <f t="shared" si="15"/>
        <v>0.28199999999999997</v>
      </c>
      <c r="M84" s="208">
        <f t="shared" si="15"/>
        <v>0.28799999999999998</v>
      </c>
      <c r="N84" s="220">
        <f t="shared" si="15"/>
        <v>0.29399999999999998</v>
      </c>
    </row>
    <row r="85" spans="1:19" ht="18.75" customHeight="1" thickBot="1" x14ac:dyDescent="0.35">
      <c r="A85" s="91"/>
      <c r="C85" s="92"/>
      <c r="D85" s="92"/>
      <c r="E85" s="92"/>
      <c r="F85" s="92"/>
      <c r="G85" s="92"/>
      <c r="H85" s="92"/>
      <c r="I85" s="92"/>
      <c r="J85" s="92"/>
      <c r="K85" s="92"/>
      <c r="L85" s="92"/>
      <c r="M85" s="92"/>
      <c r="N85" s="92"/>
    </row>
    <row r="86" spans="1:19" ht="29.25" customHeight="1" thickBot="1" x14ac:dyDescent="0.35">
      <c r="A86" s="411" t="s">
        <v>107</v>
      </c>
      <c r="B86" s="412"/>
      <c r="C86" s="406" t="s">
        <v>64</v>
      </c>
      <c r="D86" s="407"/>
      <c r="E86" s="407"/>
      <c r="F86" s="407"/>
      <c r="G86" s="407"/>
      <c r="H86" s="407"/>
      <c r="I86" s="407"/>
      <c r="J86" s="407"/>
      <c r="K86" s="407"/>
      <c r="L86" s="407"/>
      <c r="M86" s="407"/>
      <c r="N86" s="408"/>
    </row>
    <row r="87" spans="1:19" s="86" customFormat="1" ht="18.75" customHeight="1" x14ac:dyDescent="0.3">
      <c r="A87" s="424" t="s">
        <v>83</v>
      </c>
      <c r="B87" s="425"/>
      <c r="C87" s="223" t="s">
        <v>19</v>
      </c>
      <c r="D87" s="99" t="s">
        <v>20</v>
      </c>
      <c r="E87" s="99" t="s">
        <v>21</v>
      </c>
      <c r="F87" s="99" t="s">
        <v>22</v>
      </c>
      <c r="G87" s="99" t="s">
        <v>23</v>
      </c>
      <c r="H87" s="99" t="s">
        <v>24</v>
      </c>
      <c r="I87" s="100" t="s">
        <v>25</v>
      </c>
      <c r="J87" s="100" t="s">
        <v>26</v>
      </c>
      <c r="K87" s="100" t="s">
        <v>27</v>
      </c>
      <c r="L87" s="100" t="s">
        <v>28</v>
      </c>
      <c r="M87" s="100" t="s">
        <v>29</v>
      </c>
      <c r="N87" s="101" t="s">
        <v>30</v>
      </c>
    </row>
    <row r="88" spans="1:19" s="86" customFormat="1" ht="18.75" customHeight="1" thickBot="1" x14ac:dyDescent="0.35">
      <c r="A88" s="426"/>
      <c r="B88" s="427"/>
      <c r="C88" s="229">
        <f t="shared" ref="C88:N88" si="16">C15</f>
        <v>44927</v>
      </c>
      <c r="D88" s="230">
        <f t="shared" si="16"/>
        <v>44958</v>
      </c>
      <c r="E88" s="230">
        <f t="shared" si="16"/>
        <v>44986</v>
      </c>
      <c r="F88" s="230">
        <f t="shared" si="16"/>
        <v>45017</v>
      </c>
      <c r="G88" s="230">
        <f t="shared" si="16"/>
        <v>45047</v>
      </c>
      <c r="H88" s="230">
        <f t="shared" si="16"/>
        <v>45078</v>
      </c>
      <c r="I88" s="230">
        <f t="shared" si="16"/>
        <v>45108</v>
      </c>
      <c r="J88" s="230">
        <f t="shared" si="16"/>
        <v>45139</v>
      </c>
      <c r="K88" s="230">
        <f t="shared" si="16"/>
        <v>45170</v>
      </c>
      <c r="L88" s="230">
        <f t="shared" si="16"/>
        <v>45200</v>
      </c>
      <c r="M88" s="230">
        <f t="shared" si="16"/>
        <v>45231</v>
      </c>
      <c r="N88" s="231">
        <f t="shared" si="16"/>
        <v>45261</v>
      </c>
    </row>
    <row r="89" spans="1:19" s="86" customFormat="1" ht="39.9" customHeight="1" thickBot="1" x14ac:dyDescent="0.35">
      <c r="A89" s="102" t="s">
        <v>49</v>
      </c>
      <c r="B89" s="202" t="s">
        <v>79</v>
      </c>
      <c r="C89" s="224">
        <v>0.21</v>
      </c>
      <c r="D89" s="172">
        <v>0.22</v>
      </c>
      <c r="E89" s="172">
        <v>0.23</v>
      </c>
      <c r="F89" s="172">
        <v>0.24</v>
      </c>
      <c r="G89" s="172">
        <v>0.24</v>
      </c>
      <c r="H89" s="172">
        <v>0.24</v>
      </c>
      <c r="I89" s="172">
        <v>0.24</v>
      </c>
      <c r="J89" s="172">
        <v>0.24</v>
      </c>
      <c r="K89" s="172">
        <v>0.24</v>
      </c>
      <c r="L89" s="172">
        <v>0.24</v>
      </c>
      <c r="M89" s="172">
        <v>0.24</v>
      </c>
      <c r="N89" s="173">
        <v>0.24</v>
      </c>
      <c r="S89" s="87"/>
    </row>
    <row r="90" spans="1:19" ht="39.9" customHeight="1" thickBot="1" x14ac:dyDescent="0.35">
      <c r="A90" s="103" t="s">
        <v>50</v>
      </c>
      <c r="B90" s="202" t="s">
        <v>80</v>
      </c>
      <c r="C90" s="225">
        <v>0.1</v>
      </c>
      <c r="D90" s="174">
        <v>0.1</v>
      </c>
      <c r="E90" s="174">
        <v>0.1</v>
      </c>
      <c r="F90" s="174">
        <v>0.1</v>
      </c>
      <c r="G90" s="174">
        <v>0.1</v>
      </c>
      <c r="H90" s="174">
        <v>0.1</v>
      </c>
      <c r="I90" s="174">
        <v>0.1</v>
      </c>
      <c r="J90" s="174">
        <v>0.1</v>
      </c>
      <c r="K90" s="174">
        <v>0.1</v>
      </c>
      <c r="L90" s="174">
        <v>0.1</v>
      </c>
      <c r="M90" s="174">
        <v>0.1</v>
      </c>
      <c r="N90" s="175">
        <v>0.1</v>
      </c>
      <c r="S90" s="88"/>
    </row>
    <row r="91" spans="1:19" ht="39.9" customHeight="1" thickBot="1" x14ac:dyDescent="0.35">
      <c r="A91" s="103" t="s">
        <v>51</v>
      </c>
      <c r="B91" s="202" t="s">
        <v>81</v>
      </c>
      <c r="C91" s="225">
        <v>0.02</v>
      </c>
      <c r="D91" s="174">
        <v>0.02</v>
      </c>
      <c r="E91" s="174">
        <v>0.02</v>
      </c>
      <c r="F91" s="174">
        <v>0.02</v>
      </c>
      <c r="G91" s="174">
        <v>0.02</v>
      </c>
      <c r="H91" s="174">
        <v>0.02</v>
      </c>
      <c r="I91" s="174">
        <v>0.02</v>
      </c>
      <c r="J91" s="174">
        <v>0.02</v>
      </c>
      <c r="K91" s="174">
        <v>0.02</v>
      </c>
      <c r="L91" s="174">
        <v>0.02</v>
      </c>
      <c r="M91" s="174">
        <v>0.02</v>
      </c>
      <c r="N91" s="175">
        <v>0.02</v>
      </c>
      <c r="S91" s="88"/>
    </row>
    <row r="92" spans="1:19" ht="39.9" customHeight="1" thickBot="1" x14ac:dyDescent="0.35">
      <c r="A92" s="104" t="s">
        <v>65</v>
      </c>
      <c r="B92" s="202" t="s">
        <v>82</v>
      </c>
      <c r="C92" s="226">
        <v>0.28999999999999998</v>
      </c>
      <c r="D92" s="176">
        <v>0.27</v>
      </c>
      <c r="E92" s="176">
        <v>0.25</v>
      </c>
      <c r="F92" s="176">
        <v>0.23</v>
      </c>
      <c r="G92" s="176">
        <v>0.22</v>
      </c>
      <c r="H92" s="176">
        <v>0.21</v>
      </c>
      <c r="I92" s="176">
        <v>0.2</v>
      </c>
      <c r="J92" s="176">
        <v>0.19</v>
      </c>
      <c r="K92" s="176">
        <v>0.18</v>
      </c>
      <c r="L92" s="176">
        <v>0.17</v>
      </c>
      <c r="M92" s="176">
        <v>0.16</v>
      </c>
      <c r="N92" s="177">
        <v>0.15</v>
      </c>
      <c r="S92" s="88"/>
    </row>
    <row r="93" spans="1:19" ht="18.75" customHeight="1" thickBot="1" x14ac:dyDescent="0.35">
      <c r="A93" s="411" t="s">
        <v>108</v>
      </c>
      <c r="B93" s="412"/>
      <c r="C93" s="227">
        <f t="shared" ref="C93:N93" si="17">SUM(C89:C92)</f>
        <v>0.62</v>
      </c>
      <c r="D93" s="178">
        <f t="shared" si="17"/>
        <v>0.6100000000000001</v>
      </c>
      <c r="E93" s="178">
        <f t="shared" si="17"/>
        <v>0.60000000000000009</v>
      </c>
      <c r="F93" s="178">
        <f t="shared" si="17"/>
        <v>0.59</v>
      </c>
      <c r="G93" s="178">
        <f t="shared" si="17"/>
        <v>0.57999999999999996</v>
      </c>
      <c r="H93" s="178">
        <f t="shared" si="17"/>
        <v>0.56999999999999995</v>
      </c>
      <c r="I93" s="178">
        <f t="shared" si="17"/>
        <v>0.56000000000000005</v>
      </c>
      <c r="J93" s="178">
        <f t="shared" si="17"/>
        <v>0.55000000000000004</v>
      </c>
      <c r="K93" s="178">
        <f t="shared" si="17"/>
        <v>0.54</v>
      </c>
      <c r="L93" s="178">
        <f t="shared" si="17"/>
        <v>0.53</v>
      </c>
      <c r="M93" s="178">
        <f t="shared" si="17"/>
        <v>0.52</v>
      </c>
      <c r="N93" s="179">
        <f t="shared" si="17"/>
        <v>0.51</v>
      </c>
    </row>
    <row r="94" spans="1:19" ht="18.75" customHeight="1" thickBot="1" x14ac:dyDescent="0.35">
      <c r="A94" s="404" t="s">
        <v>73</v>
      </c>
      <c r="B94" s="405"/>
      <c r="C94" s="219">
        <f>C$71-C84</f>
        <v>0.372</v>
      </c>
      <c r="D94" s="208">
        <f t="shared" ref="D94:N94" si="18">D$71-D84</f>
        <v>0.36599999999999999</v>
      </c>
      <c r="E94" s="208">
        <f t="shared" si="18"/>
        <v>0.36</v>
      </c>
      <c r="F94" s="208">
        <f t="shared" si="18"/>
        <v>0.35399999999999998</v>
      </c>
      <c r="G94" s="208">
        <f t="shared" si="18"/>
        <v>0.34799999999999998</v>
      </c>
      <c r="H94" s="208">
        <f t="shared" si="18"/>
        <v>0.34199999999999997</v>
      </c>
      <c r="I94" s="208">
        <f t="shared" si="18"/>
        <v>0.33599999999999997</v>
      </c>
      <c r="J94" s="208">
        <f t="shared" si="18"/>
        <v>0.33</v>
      </c>
      <c r="K94" s="208">
        <f t="shared" si="18"/>
        <v>0.32400000000000001</v>
      </c>
      <c r="L94" s="208">
        <f t="shared" si="18"/>
        <v>0.318</v>
      </c>
      <c r="M94" s="208">
        <f t="shared" si="18"/>
        <v>0.312</v>
      </c>
      <c r="N94" s="220">
        <f t="shared" si="18"/>
        <v>0.30599999999999999</v>
      </c>
    </row>
    <row r="95" spans="1:19" ht="18.75" customHeight="1" thickBot="1" x14ac:dyDescent="0.35"/>
    <row r="96" spans="1:19" ht="38.25" customHeight="1" thickBot="1" x14ac:dyDescent="0.35">
      <c r="A96" s="409" t="s">
        <v>116</v>
      </c>
      <c r="B96" s="410"/>
      <c r="C96" s="165">
        <f t="shared" ref="C96:N96" si="19">C83+C93</f>
        <v>1</v>
      </c>
      <c r="D96" s="165">
        <f t="shared" si="19"/>
        <v>1</v>
      </c>
      <c r="E96" s="165">
        <f t="shared" si="19"/>
        <v>1</v>
      </c>
      <c r="F96" s="165">
        <f t="shared" si="19"/>
        <v>1</v>
      </c>
      <c r="G96" s="165">
        <f t="shared" si="19"/>
        <v>1</v>
      </c>
      <c r="H96" s="165">
        <f t="shared" si="19"/>
        <v>1</v>
      </c>
      <c r="I96" s="165">
        <f t="shared" si="19"/>
        <v>1</v>
      </c>
      <c r="J96" s="165">
        <f t="shared" si="19"/>
        <v>1</v>
      </c>
      <c r="K96" s="165">
        <f t="shared" si="19"/>
        <v>1</v>
      </c>
      <c r="L96" s="165">
        <f t="shared" si="19"/>
        <v>1</v>
      </c>
      <c r="M96" s="165">
        <f t="shared" si="19"/>
        <v>1</v>
      </c>
      <c r="N96" s="228">
        <f t="shared" si="19"/>
        <v>1</v>
      </c>
    </row>
    <row r="97" spans="1:19" ht="18.75" customHeight="1" thickBot="1" x14ac:dyDescent="0.35"/>
    <row r="98" spans="1:19" ht="51" customHeight="1" x14ac:dyDescent="0.3">
      <c r="A98" s="561" t="s">
        <v>150</v>
      </c>
      <c r="B98" s="562" t="s">
        <v>129</v>
      </c>
      <c r="C98" s="563"/>
      <c r="D98" s="564" t="s">
        <v>75</v>
      </c>
      <c r="E98" s="563"/>
      <c r="F98" s="563"/>
      <c r="G98" s="563"/>
      <c r="H98" s="563"/>
      <c r="I98" s="563"/>
      <c r="J98" s="563"/>
      <c r="K98" s="563"/>
      <c r="L98" s="563"/>
      <c r="M98" s="563"/>
      <c r="N98" s="565"/>
      <c r="O98" s="566"/>
    </row>
    <row r="99" spans="1:19" ht="25.5" customHeight="1" x14ac:dyDescent="0.3">
      <c r="A99" s="567" t="s">
        <v>17</v>
      </c>
      <c r="B99" s="568" t="s">
        <v>151</v>
      </c>
      <c r="C99" s="569"/>
      <c r="D99" s="570"/>
      <c r="E99" s="571"/>
      <c r="F99" s="571"/>
      <c r="G99" s="569"/>
      <c r="H99" s="569"/>
      <c r="I99" s="569"/>
      <c r="J99" s="569"/>
      <c r="K99" s="569"/>
      <c r="L99" s="569"/>
      <c r="M99" s="569"/>
      <c r="N99" s="572"/>
      <c r="O99" s="566"/>
    </row>
    <row r="100" spans="1:19" ht="29.25" customHeight="1" thickBot="1" x14ac:dyDescent="0.35">
      <c r="A100" s="573" t="s">
        <v>18</v>
      </c>
      <c r="B100" s="574" t="s">
        <v>121</v>
      </c>
      <c r="C100" s="569"/>
      <c r="D100" s="569"/>
      <c r="E100" s="569"/>
      <c r="F100" s="569"/>
      <c r="G100" s="569"/>
      <c r="H100" s="569"/>
      <c r="I100" s="569"/>
      <c r="J100" s="569"/>
      <c r="K100" s="569"/>
      <c r="L100" s="569"/>
      <c r="M100" s="569"/>
      <c r="N100" s="572"/>
      <c r="O100" s="566"/>
    </row>
    <row r="101" spans="1:19" ht="39" customHeight="1" thickBot="1" x14ac:dyDescent="0.35">
      <c r="A101" s="413" t="s">
        <v>125</v>
      </c>
      <c r="B101" s="414"/>
      <c r="C101" s="219">
        <v>0.4</v>
      </c>
      <c r="D101" s="221">
        <v>0.4</v>
      </c>
      <c r="E101" s="221">
        <v>0.4</v>
      </c>
      <c r="F101" s="221">
        <v>0.4</v>
      </c>
      <c r="G101" s="221">
        <v>0.4</v>
      </c>
      <c r="H101" s="221">
        <v>0.4</v>
      </c>
      <c r="I101" s="221">
        <v>0.4</v>
      </c>
      <c r="J101" s="221">
        <v>0.4</v>
      </c>
      <c r="K101" s="221">
        <v>0.4</v>
      </c>
      <c r="L101" s="221">
        <v>0.4</v>
      </c>
      <c r="M101" s="221">
        <v>0.4</v>
      </c>
      <c r="N101" s="222">
        <v>0.4</v>
      </c>
      <c r="O101" s="566"/>
    </row>
    <row r="102" spans="1:19" ht="18.75" customHeight="1" thickBot="1" x14ac:dyDescent="0.35">
      <c r="A102" s="587"/>
      <c r="B102" s="588"/>
      <c r="C102" s="566"/>
      <c r="D102" s="569"/>
      <c r="E102" s="569"/>
      <c r="F102" s="569"/>
      <c r="G102" s="569"/>
      <c r="H102" s="569"/>
      <c r="I102" s="569"/>
      <c r="J102" s="569"/>
      <c r="K102" s="569"/>
      <c r="L102" s="569"/>
      <c r="M102" s="569"/>
      <c r="N102" s="566"/>
      <c r="O102" s="566"/>
    </row>
    <row r="103" spans="1:19" ht="18.75" customHeight="1" thickBot="1" x14ac:dyDescent="0.35">
      <c r="A103" s="579" t="s">
        <v>105</v>
      </c>
      <c r="B103" s="580"/>
      <c r="C103" s="417" t="s">
        <v>72</v>
      </c>
      <c r="D103" s="418"/>
      <c r="E103" s="418"/>
      <c r="F103" s="418"/>
      <c r="G103" s="418"/>
      <c r="H103" s="418"/>
      <c r="I103" s="418"/>
      <c r="J103" s="418"/>
      <c r="K103" s="418"/>
      <c r="L103" s="418"/>
      <c r="M103" s="418"/>
      <c r="N103" s="419"/>
      <c r="O103" s="566"/>
    </row>
    <row r="104" spans="1:19" s="86" customFormat="1" ht="18.75" customHeight="1" x14ac:dyDescent="0.3">
      <c r="A104" s="583" t="s">
        <v>31</v>
      </c>
      <c r="B104" s="584"/>
      <c r="C104" s="214" t="s">
        <v>19</v>
      </c>
      <c r="D104" s="105" t="s">
        <v>20</v>
      </c>
      <c r="E104" s="105" t="s">
        <v>21</v>
      </c>
      <c r="F104" s="105" t="s">
        <v>22</v>
      </c>
      <c r="G104" s="105" t="s">
        <v>23</v>
      </c>
      <c r="H104" s="105" t="s">
        <v>24</v>
      </c>
      <c r="I104" s="106" t="s">
        <v>25</v>
      </c>
      <c r="J104" s="106" t="s">
        <v>26</v>
      </c>
      <c r="K104" s="106" t="s">
        <v>27</v>
      </c>
      <c r="L104" s="106" t="s">
        <v>28</v>
      </c>
      <c r="M104" s="106" t="s">
        <v>29</v>
      </c>
      <c r="N104" s="107" t="s">
        <v>30</v>
      </c>
      <c r="O104" s="575"/>
    </row>
    <row r="105" spans="1:19" s="86" customFormat="1" ht="18.75" customHeight="1" thickBot="1" x14ac:dyDescent="0.35">
      <c r="A105" s="585"/>
      <c r="B105" s="586"/>
      <c r="C105" s="232">
        <f t="shared" ref="C105:N105" si="20">C15</f>
        <v>44927</v>
      </c>
      <c r="D105" s="233">
        <f t="shared" si="20"/>
        <v>44958</v>
      </c>
      <c r="E105" s="233">
        <f t="shared" si="20"/>
        <v>44986</v>
      </c>
      <c r="F105" s="233">
        <f t="shared" si="20"/>
        <v>45017</v>
      </c>
      <c r="G105" s="233">
        <f t="shared" si="20"/>
        <v>45047</v>
      </c>
      <c r="H105" s="233">
        <f t="shared" si="20"/>
        <v>45078</v>
      </c>
      <c r="I105" s="233">
        <f t="shared" si="20"/>
        <v>45108</v>
      </c>
      <c r="J105" s="233">
        <f t="shared" si="20"/>
        <v>45139</v>
      </c>
      <c r="K105" s="233">
        <f t="shared" si="20"/>
        <v>45170</v>
      </c>
      <c r="L105" s="233">
        <f t="shared" si="20"/>
        <v>45200</v>
      </c>
      <c r="M105" s="233">
        <f t="shared" si="20"/>
        <v>45231</v>
      </c>
      <c r="N105" s="234">
        <f t="shared" si="20"/>
        <v>45261</v>
      </c>
      <c r="O105" s="575"/>
    </row>
    <row r="106" spans="1:19" s="86" customFormat="1" ht="18.75" customHeight="1" x14ac:dyDescent="0.3">
      <c r="A106" s="108" t="s">
        <v>32</v>
      </c>
      <c r="B106" s="204"/>
      <c r="C106" s="215">
        <v>0.11</v>
      </c>
      <c r="D106" s="166">
        <v>0.12</v>
      </c>
      <c r="E106" s="166">
        <v>0.13</v>
      </c>
      <c r="F106" s="166">
        <v>0.14000000000000001</v>
      </c>
      <c r="G106" s="166">
        <v>0.15</v>
      </c>
      <c r="H106" s="166">
        <v>0.16</v>
      </c>
      <c r="I106" s="166">
        <v>0.17</v>
      </c>
      <c r="J106" s="166">
        <v>0.18</v>
      </c>
      <c r="K106" s="166">
        <v>0.19</v>
      </c>
      <c r="L106" s="166">
        <v>0.2</v>
      </c>
      <c r="M106" s="166">
        <v>0.21</v>
      </c>
      <c r="N106" s="167">
        <v>0.22</v>
      </c>
      <c r="O106" s="575"/>
      <c r="S106" s="87"/>
    </row>
    <row r="107" spans="1:19" ht="18.75" customHeight="1" x14ac:dyDescent="0.3">
      <c r="A107" s="109" t="s">
        <v>33</v>
      </c>
      <c r="B107" s="205"/>
      <c r="C107" s="216">
        <v>0.12</v>
      </c>
      <c r="D107" s="168">
        <v>0.12</v>
      </c>
      <c r="E107" s="168">
        <v>0.12</v>
      </c>
      <c r="F107" s="168">
        <v>0.12</v>
      </c>
      <c r="G107" s="168">
        <v>0.12</v>
      </c>
      <c r="H107" s="168">
        <v>0.12</v>
      </c>
      <c r="I107" s="168">
        <v>0.12</v>
      </c>
      <c r="J107" s="168">
        <v>0.12</v>
      </c>
      <c r="K107" s="168">
        <v>0.12</v>
      </c>
      <c r="L107" s="168">
        <v>0.12</v>
      </c>
      <c r="M107" s="168">
        <v>0.12</v>
      </c>
      <c r="N107" s="169">
        <v>0.12</v>
      </c>
      <c r="O107" s="566"/>
      <c r="S107" s="88"/>
    </row>
    <row r="108" spans="1:19" ht="18.75" customHeight="1" x14ac:dyDescent="0.3">
      <c r="A108" s="109" t="s">
        <v>34</v>
      </c>
      <c r="B108" s="205"/>
      <c r="C108" s="216">
        <v>0.13</v>
      </c>
      <c r="D108" s="168">
        <v>0.13</v>
      </c>
      <c r="E108" s="168">
        <v>0.13</v>
      </c>
      <c r="F108" s="168">
        <v>0.13</v>
      </c>
      <c r="G108" s="168">
        <v>0.13</v>
      </c>
      <c r="H108" s="168">
        <v>0.13</v>
      </c>
      <c r="I108" s="168">
        <v>0.13</v>
      </c>
      <c r="J108" s="168">
        <v>0.13</v>
      </c>
      <c r="K108" s="168">
        <v>0.13</v>
      </c>
      <c r="L108" s="168">
        <v>0.13</v>
      </c>
      <c r="M108" s="168">
        <v>0.13</v>
      </c>
      <c r="N108" s="169">
        <v>0.13</v>
      </c>
      <c r="O108" s="566"/>
      <c r="S108" s="88"/>
    </row>
    <row r="109" spans="1:19" ht="18.75" customHeight="1" x14ac:dyDescent="0.3">
      <c r="A109" s="109" t="s">
        <v>35</v>
      </c>
      <c r="B109" s="205"/>
      <c r="C109" s="217">
        <v>0.14000000000000001</v>
      </c>
      <c r="D109" s="168">
        <v>0.14000000000000001</v>
      </c>
      <c r="E109" s="168">
        <v>0.14000000000000001</v>
      </c>
      <c r="F109" s="168">
        <v>0.14000000000000001</v>
      </c>
      <c r="G109" s="168">
        <v>0.14000000000000001</v>
      </c>
      <c r="H109" s="168">
        <v>0.14000000000000001</v>
      </c>
      <c r="I109" s="168">
        <v>0.14000000000000001</v>
      </c>
      <c r="J109" s="168">
        <v>0.14000000000000001</v>
      </c>
      <c r="K109" s="168">
        <v>0.14000000000000001</v>
      </c>
      <c r="L109" s="168">
        <v>0.14000000000000001</v>
      </c>
      <c r="M109" s="168">
        <v>0.14000000000000001</v>
      </c>
      <c r="N109" s="169">
        <v>0.14000000000000001</v>
      </c>
      <c r="O109" s="566"/>
      <c r="S109" s="88"/>
    </row>
    <row r="110" spans="1:19" ht="18.75" customHeight="1" x14ac:dyDescent="0.3">
      <c r="A110" s="109" t="s">
        <v>36</v>
      </c>
      <c r="B110" s="205"/>
      <c r="C110" s="217">
        <v>0.15</v>
      </c>
      <c r="D110" s="168">
        <v>0.15</v>
      </c>
      <c r="E110" s="168">
        <v>0.15</v>
      </c>
      <c r="F110" s="168">
        <v>0.15</v>
      </c>
      <c r="G110" s="168">
        <v>0.15</v>
      </c>
      <c r="H110" s="168">
        <v>0.15</v>
      </c>
      <c r="I110" s="168">
        <v>0.15</v>
      </c>
      <c r="J110" s="168">
        <v>0.15</v>
      </c>
      <c r="K110" s="168">
        <v>0.15</v>
      </c>
      <c r="L110" s="168">
        <v>0.15</v>
      </c>
      <c r="M110" s="168">
        <v>0.15</v>
      </c>
      <c r="N110" s="169">
        <v>0.15</v>
      </c>
      <c r="O110" s="566"/>
      <c r="S110" s="88"/>
    </row>
    <row r="111" spans="1:19" ht="18.75" customHeight="1" x14ac:dyDescent="0.3">
      <c r="A111" s="109" t="s">
        <v>37</v>
      </c>
      <c r="B111" s="205"/>
      <c r="C111" s="217">
        <v>0.16</v>
      </c>
      <c r="D111" s="168">
        <v>0.16</v>
      </c>
      <c r="E111" s="168">
        <v>0.16</v>
      </c>
      <c r="F111" s="168">
        <v>0.11</v>
      </c>
      <c r="G111" s="168">
        <v>0.11</v>
      </c>
      <c r="H111" s="168">
        <v>0.11</v>
      </c>
      <c r="I111" s="168">
        <v>0.1</v>
      </c>
      <c r="J111" s="168">
        <v>0.1</v>
      </c>
      <c r="K111" s="168">
        <v>0.08</v>
      </c>
      <c r="L111" s="168">
        <v>0.08</v>
      </c>
      <c r="M111" s="168">
        <v>0.06</v>
      </c>
      <c r="N111" s="169">
        <v>0.06</v>
      </c>
      <c r="O111" s="566"/>
      <c r="S111" s="88"/>
    </row>
    <row r="112" spans="1:19" ht="18.75" customHeight="1" thickBot="1" x14ac:dyDescent="0.35">
      <c r="A112" s="109" t="s">
        <v>38</v>
      </c>
      <c r="B112" s="205"/>
      <c r="C112" s="217">
        <v>7.0000000000000007E-2</v>
      </c>
      <c r="D112" s="168">
        <v>0.06</v>
      </c>
      <c r="E112" s="168">
        <v>0.05</v>
      </c>
      <c r="F112" s="168">
        <v>0.09</v>
      </c>
      <c r="G112" s="168">
        <v>0.08</v>
      </c>
      <c r="H112" s="168">
        <v>7.0000000000000007E-2</v>
      </c>
      <c r="I112" s="168">
        <v>7.0000000000000007E-2</v>
      </c>
      <c r="J112" s="168">
        <v>0.06</v>
      </c>
      <c r="K112" s="168">
        <v>7.0000000000000007E-2</v>
      </c>
      <c r="L112" s="168">
        <v>0.06</v>
      </c>
      <c r="M112" s="168">
        <v>7.0000000000000007E-2</v>
      </c>
      <c r="N112" s="169">
        <v>0.06</v>
      </c>
      <c r="O112" s="566"/>
      <c r="S112" s="88"/>
    </row>
    <row r="113" spans="1:19" ht="36.6" customHeight="1" thickBot="1" x14ac:dyDescent="0.35">
      <c r="A113" s="415" t="s">
        <v>106</v>
      </c>
      <c r="B113" s="416"/>
      <c r="C113" s="218">
        <f t="shared" ref="C113:N113" si="21">SUM(C106:C112)</f>
        <v>0.88000000000000012</v>
      </c>
      <c r="D113" s="170">
        <f t="shared" si="21"/>
        <v>0.88000000000000012</v>
      </c>
      <c r="E113" s="170">
        <f t="shared" si="21"/>
        <v>0.88000000000000012</v>
      </c>
      <c r="F113" s="170">
        <f t="shared" si="21"/>
        <v>0.88</v>
      </c>
      <c r="G113" s="170">
        <f t="shared" si="21"/>
        <v>0.88</v>
      </c>
      <c r="H113" s="170">
        <f t="shared" si="21"/>
        <v>0.88000000000000012</v>
      </c>
      <c r="I113" s="170">
        <f t="shared" si="21"/>
        <v>0.88000000000000012</v>
      </c>
      <c r="J113" s="170">
        <f t="shared" si="21"/>
        <v>0.88000000000000012</v>
      </c>
      <c r="K113" s="170">
        <f t="shared" si="21"/>
        <v>0.88000000000000012</v>
      </c>
      <c r="L113" s="170">
        <f t="shared" si="21"/>
        <v>0.88000000000000012</v>
      </c>
      <c r="M113" s="170">
        <f t="shared" si="21"/>
        <v>0.88000000000000012</v>
      </c>
      <c r="N113" s="171">
        <f t="shared" si="21"/>
        <v>0.88000000000000012</v>
      </c>
      <c r="O113" s="566"/>
    </row>
    <row r="114" spans="1:19" ht="23.4" customHeight="1" thickBot="1" x14ac:dyDescent="0.35">
      <c r="A114" s="404" t="s">
        <v>63</v>
      </c>
      <c r="B114" s="405"/>
      <c r="C114" s="219">
        <f>C$101*C113</f>
        <v>0.35200000000000009</v>
      </c>
      <c r="D114" s="208">
        <f t="shared" ref="D114:N114" si="22">D$101*D113</f>
        <v>0.35200000000000009</v>
      </c>
      <c r="E114" s="208">
        <f t="shared" si="22"/>
        <v>0.35200000000000009</v>
      </c>
      <c r="F114" s="208">
        <f t="shared" si="22"/>
        <v>0.35200000000000004</v>
      </c>
      <c r="G114" s="208">
        <f t="shared" si="22"/>
        <v>0.35200000000000004</v>
      </c>
      <c r="H114" s="208">
        <f t="shared" si="22"/>
        <v>0.35200000000000009</v>
      </c>
      <c r="I114" s="208">
        <f t="shared" si="22"/>
        <v>0.35200000000000009</v>
      </c>
      <c r="J114" s="208">
        <f t="shared" si="22"/>
        <v>0.35200000000000009</v>
      </c>
      <c r="K114" s="208">
        <f t="shared" si="22"/>
        <v>0.35200000000000009</v>
      </c>
      <c r="L114" s="208">
        <f t="shared" si="22"/>
        <v>0.35200000000000009</v>
      </c>
      <c r="M114" s="208">
        <f t="shared" si="22"/>
        <v>0.35200000000000009</v>
      </c>
      <c r="N114" s="220">
        <f t="shared" si="22"/>
        <v>0.35200000000000009</v>
      </c>
      <c r="O114" s="566"/>
    </row>
    <row r="115" spans="1:19" ht="18.75" customHeight="1" thickBot="1" x14ac:dyDescent="0.35">
      <c r="A115" s="582"/>
      <c r="B115" s="576"/>
      <c r="C115" s="581"/>
      <c r="D115" s="581"/>
      <c r="E115" s="581"/>
      <c r="F115" s="581"/>
      <c r="G115" s="581"/>
      <c r="H115" s="581"/>
      <c r="I115" s="581"/>
      <c r="J115" s="581"/>
      <c r="K115" s="581"/>
      <c r="L115" s="581"/>
      <c r="M115" s="581"/>
      <c r="N115" s="581"/>
      <c r="O115" s="566"/>
    </row>
    <row r="116" spans="1:19" ht="29.25" customHeight="1" thickBot="1" x14ac:dyDescent="0.35">
      <c r="A116" s="579" t="s">
        <v>107</v>
      </c>
      <c r="B116" s="580"/>
      <c r="C116" s="406" t="s">
        <v>64</v>
      </c>
      <c r="D116" s="407"/>
      <c r="E116" s="407"/>
      <c r="F116" s="407"/>
      <c r="G116" s="407"/>
      <c r="H116" s="407"/>
      <c r="I116" s="407"/>
      <c r="J116" s="407"/>
      <c r="K116" s="407"/>
      <c r="L116" s="407"/>
      <c r="M116" s="407"/>
      <c r="N116" s="408"/>
      <c r="O116" s="566"/>
    </row>
    <row r="117" spans="1:19" s="86" customFormat="1" ht="18.75" customHeight="1" x14ac:dyDescent="0.3">
      <c r="A117" s="583" t="s">
        <v>83</v>
      </c>
      <c r="B117" s="584"/>
      <c r="C117" s="223" t="s">
        <v>19</v>
      </c>
      <c r="D117" s="99" t="s">
        <v>20</v>
      </c>
      <c r="E117" s="99" t="s">
        <v>21</v>
      </c>
      <c r="F117" s="99" t="s">
        <v>22</v>
      </c>
      <c r="G117" s="99" t="s">
        <v>23</v>
      </c>
      <c r="H117" s="99" t="s">
        <v>24</v>
      </c>
      <c r="I117" s="100" t="s">
        <v>25</v>
      </c>
      <c r="J117" s="100" t="s">
        <v>26</v>
      </c>
      <c r="K117" s="100" t="s">
        <v>27</v>
      </c>
      <c r="L117" s="100" t="s">
        <v>28</v>
      </c>
      <c r="M117" s="100" t="s">
        <v>29</v>
      </c>
      <c r="N117" s="101" t="s">
        <v>30</v>
      </c>
      <c r="O117" s="575"/>
    </row>
    <row r="118" spans="1:19" s="86" customFormat="1" ht="18.75" customHeight="1" thickBot="1" x14ac:dyDescent="0.35">
      <c r="A118" s="585"/>
      <c r="B118" s="586"/>
      <c r="C118" s="229">
        <f t="shared" ref="C118:N118" si="23">C15</f>
        <v>44927</v>
      </c>
      <c r="D118" s="230">
        <f t="shared" si="23"/>
        <v>44958</v>
      </c>
      <c r="E118" s="230">
        <f t="shared" si="23"/>
        <v>44986</v>
      </c>
      <c r="F118" s="230">
        <f t="shared" si="23"/>
        <v>45017</v>
      </c>
      <c r="G118" s="230">
        <f t="shared" si="23"/>
        <v>45047</v>
      </c>
      <c r="H118" s="230">
        <f t="shared" si="23"/>
        <v>45078</v>
      </c>
      <c r="I118" s="230">
        <f t="shared" si="23"/>
        <v>45108</v>
      </c>
      <c r="J118" s="230">
        <f t="shared" si="23"/>
        <v>45139</v>
      </c>
      <c r="K118" s="230">
        <f t="shared" si="23"/>
        <v>45170</v>
      </c>
      <c r="L118" s="230">
        <f t="shared" si="23"/>
        <v>45200</v>
      </c>
      <c r="M118" s="230">
        <f t="shared" si="23"/>
        <v>45231</v>
      </c>
      <c r="N118" s="231">
        <f t="shared" si="23"/>
        <v>45261</v>
      </c>
      <c r="O118" s="575"/>
    </row>
    <row r="119" spans="1:19" s="86" customFormat="1" ht="39.9" customHeight="1" thickBot="1" x14ac:dyDescent="0.35">
      <c r="A119" s="102" t="s">
        <v>49</v>
      </c>
      <c r="B119" s="202" t="s">
        <v>79</v>
      </c>
      <c r="C119" s="224">
        <v>0.12</v>
      </c>
      <c r="D119" s="172">
        <v>0.12</v>
      </c>
      <c r="E119" s="172">
        <v>0.12</v>
      </c>
      <c r="F119" s="172">
        <v>0.12</v>
      </c>
      <c r="G119" s="172">
        <v>0.12</v>
      </c>
      <c r="H119" s="172">
        <v>0.12</v>
      </c>
      <c r="I119" s="172">
        <v>0.12</v>
      </c>
      <c r="J119" s="172">
        <v>0.12</v>
      </c>
      <c r="K119" s="172">
        <v>0.12</v>
      </c>
      <c r="L119" s="172">
        <v>0.12</v>
      </c>
      <c r="M119" s="172">
        <v>0.12</v>
      </c>
      <c r="N119" s="173">
        <v>0.12</v>
      </c>
      <c r="O119" s="575"/>
      <c r="S119" s="87"/>
    </row>
    <row r="120" spans="1:19" ht="39.9" customHeight="1" thickBot="1" x14ac:dyDescent="0.35">
      <c r="A120" s="103" t="s">
        <v>50</v>
      </c>
      <c r="B120" s="202" t="s">
        <v>80</v>
      </c>
      <c r="C120" s="225">
        <v>0</v>
      </c>
      <c r="D120" s="174">
        <v>0</v>
      </c>
      <c r="E120" s="174">
        <v>0</v>
      </c>
      <c r="F120" s="174">
        <v>0</v>
      </c>
      <c r="G120" s="174">
        <v>0</v>
      </c>
      <c r="H120" s="174">
        <v>0</v>
      </c>
      <c r="I120" s="174">
        <v>0</v>
      </c>
      <c r="J120" s="174">
        <v>0</v>
      </c>
      <c r="K120" s="174">
        <v>0</v>
      </c>
      <c r="L120" s="174">
        <v>0</v>
      </c>
      <c r="M120" s="174">
        <v>0</v>
      </c>
      <c r="N120" s="175">
        <v>0</v>
      </c>
      <c r="O120" s="566"/>
      <c r="S120" s="88"/>
    </row>
    <row r="121" spans="1:19" ht="39.9" customHeight="1" thickBot="1" x14ac:dyDescent="0.35">
      <c r="A121" s="103" t="s">
        <v>51</v>
      </c>
      <c r="B121" s="202" t="s">
        <v>81</v>
      </c>
      <c r="C121" s="225">
        <v>0</v>
      </c>
      <c r="D121" s="174">
        <v>0</v>
      </c>
      <c r="E121" s="174">
        <v>0</v>
      </c>
      <c r="F121" s="174">
        <v>0</v>
      </c>
      <c r="G121" s="174">
        <v>0</v>
      </c>
      <c r="H121" s="174">
        <v>0</v>
      </c>
      <c r="I121" s="174">
        <v>0</v>
      </c>
      <c r="J121" s="174">
        <v>0</v>
      </c>
      <c r="K121" s="174">
        <v>0</v>
      </c>
      <c r="L121" s="174">
        <v>0</v>
      </c>
      <c r="M121" s="174">
        <v>0</v>
      </c>
      <c r="N121" s="175">
        <v>0</v>
      </c>
      <c r="O121" s="566"/>
      <c r="S121" s="88"/>
    </row>
    <row r="122" spans="1:19" ht="39.9" customHeight="1" thickBot="1" x14ac:dyDescent="0.35">
      <c r="A122" s="104" t="s">
        <v>65</v>
      </c>
      <c r="B122" s="202" t="s">
        <v>82</v>
      </c>
      <c r="C122" s="226">
        <v>0</v>
      </c>
      <c r="D122" s="176">
        <v>0</v>
      </c>
      <c r="E122" s="176">
        <v>0</v>
      </c>
      <c r="F122" s="176">
        <v>0</v>
      </c>
      <c r="G122" s="176">
        <v>0</v>
      </c>
      <c r="H122" s="176">
        <v>0</v>
      </c>
      <c r="I122" s="176">
        <v>0</v>
      </c>
      <c r="J122" s="176">
        <v>0</v>
      </c>
      <c r="K122" s="176">
        <v>0</v>
      </c>
      <c r="L122" s="176">
        <v>0</v>
      </c>
      <c r="M122" s="176">
        <v>0</v>
      </c>
      <c r="N122" s="177">
        <v>0</v>
      </c>
      <c r="O122" s="566"/>
      <c r="S122" s="88"/>
    </row>
    <row r="123" spans="1:19" ht="18.75" customHeight="1" thickBot="1" x14ac:dyDescent="0.35">
      <c r="A123" s="579" t="s">
        <v>108</v>
      </c>
      <c r="B123" s="580"/>
      <c r="C123" s="227">
        <f t="shared" ref="C123:N123" si="24">SUM(C119:C122)</f>
        <v>0.12</v>
      </c>
      <c r="D123" s="178">
        <f t="shared" si="24"/>
        <v>0.12</v>
      </c>
      <c r="E123" s="178">
        <f t="shared" si="24"/>
        <v>0.12</v>
      </c>
      <c r="F123" s="178">
        <f t="shared" si="24"/>
        <v>0.12</v>
      </c>
      <c r="G123" s="178">
        <f t="shared" si="24"/>
        <v>0.12</v>
      </c>
      <c r="H123" s="178">
        <f t="shared" si="24"/>
        <v>0.12</v>
      </c>
      <c r="I123" s="178">
        <f t="shared" si="24"/>
        <v>0.12</v>
      </c>
      <c r="J123" s="178">
        <f t="shared" si="24"/>
        <v>0.12</v>
      </c>
      <c r="K123" s="178">
        <f t="shared" si="24"/>
        <v>0.12</v>
      </c>
      <c r="L123" s="178">
        <f t="shared" si="24"/>
        <v>0.12</v>
      </c>
      <c r="M123" s="178">
        <f t="shared" si="24"/>
        <v>0.12</v>
      </c>
      <c r="N123" s="179">
        <f t="shared" si="24"/>
        <v>0.12</v>
      </c>
      <c r="O123" s="566"/>
    </row>
    <row r="124" spans="1:19" ht="18.75" customHeight="1" thickBot="1" x14ac:dyDescent="0.35">
      <c r="A124" s="404" t="s">
        <v>73</v>
      </c>
      <c r="B124" s="405"/>
      <c r="C124" s="219">
        <f>C$101-C114</f>
        <v>4.7999999999999932E-2</v>
      </c>
      <c r="D124" s="208">
        <f t="shared" ref="D124:N124" si="25">D$101-D114</f>
        <v>4.7999999999999932E-2</v>
      </c>
      <c r="E124" s="208">
        <f t="shared" si="25"/>
        <v>4.7999999999999932E-2</v>
      </c>
      <c r="F124" s="208">
        <f t="shared" si="25"/>
        <v>4.7999999999999987E-2</v>
      </c>
      <c r="G124" s="208">
        <f t="shared" si="25"/>
        <v>4.7999999999999987E-2</v>
      </c>
      <c r="H124" s="208">
        <f t="shared" si="25"/>
        <v>4.7999999999999932E-2</v>
      </c>
      <c r="I124" s="208">
        <f t="shared" si="25"/>
        <v>4.7999999999999932E-2</v>
      </c>
      <c r="J124" s="208">
        <f t="shared" si="25"/>
        <v>4.7999999999999932E-2</v>
      </c>
      <c r="K124" s="208">
        <f t="shared" si="25"/>
        <v>4.7999999999999932E-2</v>
      </c>
      <c r="L124" s="208">
        <f t="shared" si="25"/>
        <v>4.7999999999999932E-2</v>
      </c>
      <c r="M124" s="208">
        <f t="shared" si="25"/>
        <v>4.7999999999999932E-2</v>
      </c>
      <c r="N124" s="220">
        <f t="shared" si="25"/>
        <v>4.7999999999999932E-2</v>
      </c>
      <c r="O124" s="566"/>
    </row>
    <row r="125" spans="1:19" ht="18.75" customHeight="1" thickBot="1" x14ac:dyDescent="0.35">
      <c r="A125" s="566"/>
      <c r="B125" s="576"/>
      <c r="C125" s="566"/>
      <c r="D125" s="566"/>
      <c r="E125" s="566"/>
      <c r="F125" s="566"/>
      <c r="G125" s="566"/>
      <c r="H125" s="566"/>
      <c r="I125" s="566"/>
      <c r="J125" s="566"/>
      <c r="K125" s="566"/>
      <c r="L125" s="566"/>
      <c r="M125" s="566"/>
      <c r="N125" s="566"/>
      <c r="O125" s="566"/>
    </row>
    <row r="126" spans="1:19" ht="38.25" customHeight="1" thickBot="1" x14ac:dyDescent="0.35">
      <c r="A126" s="577" t="s">
        <v>116</v>
      </c>
      <c r="B126" s="578"/>
      <c r="C126" s="165">
        <f t="shared" ref="C126:N126" si="26">C113+C123</f>
        <v>1</v>
      </c>
      <c r="D126" s="165">
        <f t="shared" si="26"/>
        <v>1</v>
      </c>
      <c r="E126" s="165">
        <f t="shared" si="26"/>
        <v>1</v>
      </c>
      <c r="F126" s="165">
        <f t="shared" si="26"/>
        <v>1</v>
      </c>
      <c r="G126" s="165">
        <f t="shared" si="26"/>
        <v>1</v>
      </c>
      <c r="H126" s="165">
        <f t="shared" si="26"/>
        <v>1</v>
      </c>
      <c r="I126" s="165">
        <f t="shared" si="26"/>
        <v>1</v>
      </c>
      <c r="J126" s="165">
        <f t="shared" si="26"/>
        <v>1</v>
      </c>
      <c r="K126" s="165">
        <f t="shared" si="26"/>
        <v>1</v>
      </c>
      <c r="L126" s="165">
        <f t="shared" si="26"/>
        <v>1</v>
      </c>
      <c r="M126" s="165">
        <f t="shared" si="26"/>
        <v>1</v>
      </c>
      <c r="N126" s="228">
        <f t="shared" si="26"/>
        <v>1</v>
      </c>
      <c r="O126" s="566"/>
    </row>
  </sheetData>
  <mergeCells count="49">
    <mergeCell ref="A5:A7"/>
    <mergeCell ref="C73:N73"/>
    <mergeCell ref="A74:B75"/>
    <mergeCell ref="A64:B64"/>
    <mergeCell ref="A54:B54"/>
    <mergeCell ref="A33:B33"/>
    <mergeCell ref="A34:B34"/>
    <mergeCell ref="A36:B36"/>
    <mergeCell ref="A63:B63"/>
    <mergeCell ref="A66:B66"/>
    <mergeCell ref="A71:B71"/>
    <mergeCell ref="A73:B73"/>
    <mergeCell ref="A53:B53"/>
    <mergeCell ref="A56:B56"/>
    <mergeCell ref="C56:N56"/>
    <mergeCell ref="A57:B58"/>
    <mergeCell ref="A126:B126"/>
    <mergeCell ref="A123:B123"/>
    <mergeCell ref="A124:B124"/>
    <mergeCell ref="A116:B116"/>
    <mergeCell ref="A86:B86"/>
    <mergeCell ref="A104:B105"/>
    <mergeCell ref="A113:B113"/>
    <mergeCell ref="A114:B114"/>
    <mergeCell ref="A87:B88"/>
    <mergeCell ref="A101:B101"/>
    <mergeCell ref="A103:B103"/>
    <mergeCell ref="A94:B94"/>
    <mergeCell ref="A11:B11"/>
    <mergeCell ref="A41:B41"/>
    <mergeCell ref="A43:B43"/>
    <mergeCell ref="C43:N43"/>
    <mergeCell ref="A44:B45"/>
    <mergeCell ref="A26:B26"/>
    <mergeCell ref="C26:N26"/>
    <mergeCell ref="A14:B15"/>
    <mergeCell ref="A27:B28"/>
    <mergeCell ref="C13:N13"/>
    <mergeCell ref="A23:B23"/>
    <mergeCell ref="A13:B13"/>
    <mergeCell ref="A24:B24"/>
    <mergeCell ref="C116:N116"/>
    <mergeCell ref="A117:B118"/>
    <mergeCell ref="A96:B96"/>
    <mergeCell ref="A93:B93"/>
    <mergeCell ref="C103:N103"/>
    <mergeCell ref="A83:B83"/>
    <mergeCell ref="A84:B84"/>
    <mergeCell ref="C86:N86"/>
  </mergeCells>
  <conditionalFormatting sqref="C36:N36">
    <cfRule type="cellIs" dxfId="3" priority="2" operator="equal">
      <formula>1</formula>
    </cfRule>
  </conditionalFormatting>
  <conditionalFormatting sqref="C66:N66">
    <cfRule type="cellIs" dxfId="2" priority="5" operator="equal">
      <formula>1</formula>
    </cfRule>
  </conditionalFormatting>
  <conditionalFormatting sqref="C96:N96">
    <cfRule type="cellIs" dxfId="1" priority="4" operator="equal">
      <formula>1</formula>
    </cfRule>
  </conditionalFormatting>
  <conditionalFormatting sqref="C126:N126">
    <cfRule type="cellIs" dxfId="0" priority="3" operator="equal">
      <formula>1</formula>
    </cfRule>
  </conditionalFormatting>
  <printOptions horizontalCentered="1" verticalCentered="1"/>
  <pageMargins left="0.23622047244094491" right="0.23622047244094491" top="0.35433070866141736" bottom="0.74803149606299213" header="0.11811023622047245" footer="0.31496062992125984"/>
  <pageSetup paperSize="9" scale="53" fitToHeight="4" orientation="landscape" r:id="rId1"/>
  <headerFooter>
    <oddFooter>&amp;LSPW EER/DCI/DRE/Reporting/version du 31-01-2024/Tableau 1C - Time sheet&amp;RPage &amp;"-,Gras"&amp;P&amp;"-,Normal" sur &amp;"-,Gras"&amp;N</oddFooter>
  </headerFooter>
  <rowBreaks count="3" manualBreakCount="3">
    <brk id="36" max="14" man="1"/>
    <brk id="66" max="14" man="1"/>
    <brk id="96" max="14" man="1"/>
  </rowBreaks>
  <ignoredErrors>
    <ignoredError sqref="C23:N2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DEC5E-5337-4099-8DC0-1E1AAFFB60B6}">
  <dimension ref="A1:N65"/>
  <sheetViews>
    <sheetView view="pageBreakPreview" zoomScale="85" zoomScaleNormal="91" zoomScaleSheetLayoutView="85" workbookViewId="0">
      <pane ySplit="12" topLeftCell="A13" activePane="bottomLeft" state="frozen"/>
      <selection pane="bottomLeft" activeCell="E6" sqref="E6"/>
    </sheetView>
  </sheetViews>
  <sheetFormatPr baseColWidth="10" defaultColWidth="11.44140625" defaultRowHeight="14.4" x14ac:dyDescent="0.3"/>
  <cols>
    <col min="1" max="1" width="14.5546875" style="79" customWidth="1"/>
    <col min="2" max="2" width="13.88671875" style="79" customWidth="1"/>
    <col min="3" max="4" width="31.6640625" style="79" customWidth="1"/>
    <col min="5" max="5" width="50.6640625" style="79" customWidth="1"/>
    <col min="6" max="6" width="12.6640625" style="79" customWidth="1"/>
    <col min="7" max="7" width="11.6640625" style="79" customWidth="1"/>
    <col min="8" max="8" width="11.6640625" style="263" customWidth="1"/>
    <col min="9" max="9" width="12.88671875" style="79" customWidth="1"/>
    <col min="10" max="10" width="9.44140625" style="79" customWidth="1"/>
    <col min="11" max="11" width="10.5546875" style="79" customWidth="1"/>
    <col min="12" max="12" width="6.44140625" style="79" customWidth="1"/>
    <col min="13" max="16384" width="11.44140625" style="79"/>
  </cols>
  <sheetData>
    <row r="1" spans="1:14" ht="39" customHeight="1" x14ac:dyDescent="0.3">
      <c r="D1" s="155" t="str">
        <f>'1B Tableau financier'!G1</f>
        <v>Bénéficiaire :</v>
      </c>
      <c r="E1" s="243" t="str">
        <f>'1B Tableau financier'!I1</f>
        <v>A COMPLETER</v>
      </c>
      <c r="F1" s="84"/>
      <c r="G1" s="84"/>
      <c r="H1" s="84"/>
      <c r="I1" s="84"/>
      <c r="J1" s="84"/>
      <c r="K1" s="84"/>
    </row>
    <row r="2" spans="1:14" ht="18.75" customHeight="1" x14ac:dyDescent="0.3">
      <c r="D2" s="41" t="str">
        <f>'1B Tableau financier'!G2</f>
        <v>N° BCE :</v>
      </c>
      <c r="E2" s="243" t="str">
        <f>'1B Tableau financier'!I2</f>
        <v>A COMPLETER</v>
      </c>
      <c r="F2" s="84"/>
      <c r="G2" s="84"/>
      <c r="H2" s="84"/>
      <c r="I2" s="84"/>
      <c r="J2" s="84"/>
      <c r="K2" s="84"/>
    </row>
    <row r="3" spans="1:14" ht="18.75" customHeight="1" x14ac:dyDescent="0.3">
      <c r="A3" s="110"/>
      <c r="D3" s="253" t="str">
        <f>'1B Tableau financier'!G3</f>
        <v>Réf. Dossier (= SUBV 1):</v>
      </c>
      <c r="E3" s="243" t="str">
        <f>'1B Tableau financier'!I3</f>
        <v>A COMPLETER - reprendre référence complète reprise dans arrêté de subvention [Exemple: XX/nnnnnn/n°BCE/Dénomination opérateur/Intitulé du projet]</v>
      </c>
      <c r="F3" s="84"/>
      <c r="G3" s="84"/>
      <c r="H3" s="84"/>
      <c r="I3" s="84"/>
      <c r="J3" s="84"/>
      <c r="K3" s="84"/>
    </row>
    <row r="4" spans="1:14" s="76" customFormat="1" ht="18.75" customHeight="1" x14ac:dyDescent="0.3">
      <c r="A4" s="436" t="s">
        <v>55</v>
      </c>
      <c r="B4" s="436"/>
      <c r="C4" s="436"/>
      <c r="D4" s="41" t="s">
        <v>71</v>
      </c>
      <c r="E4" s="242" t="s">
        <v>85</v>
      </c>
      <c r="F4" s="212">
        <f>'1B Tableau financier'!I4</f>
        <v>44927</v>
      </c>
      <c r="G4" s="19" t="s">
        <v>40</v>
      </c>
      <c r="H4" s="19"/>
      <c r="I4" s="212">
        <f>'1B Tableau financier'!K4</f>
        <v>45291</v>
      </c>
      <c r="J4" s="126"/>
      <c r="K4" s="125"/>
    </row>
    <row r="5" spans="1:14" s="120" customFormat="1" ht="15.6" x14ac:dyDescent="0.3">
      <c r="A5" s="149"/>
      <c r="B5" s="149"/>
      <c r="C5" s="149"/>
      <c r="D5" s="119"/>
      <c r="E5" s="119"/>
      <c r="F5" s="127"/>
      <c r="G5" s="128"/>
      <c r="H5" s="128"/>
      <c r="I5" s="128"/>
      <c r="J5" s="128"/>
      <c r="K5" s="128"/>
      <c r="L5" s="119"/>
      <c r="N5" s="119"/>
    </row>
    <row r="6" spans="1:14" s="120" customFormat="1" ht="21.75" customHeight="1" x14ac:dyDescent="0.3">
      <c r="B6" s="119"/>
      <c r="C6" s="119" t="s">
        <v>100</v>
      </c>
      <c r="E6" s="119">
        <v>0.4259</v>
      </c>
      <c r="F6" s="442" t="s">
        <v>98</v>
      </c>
      <c r="G6" s="443"/>
      <c r="H6" s="443"/>
      <c r="I6" s="443"/>
      <c r="J6" s="443"/>
      <c r="K6" s="444"/>
      <c r="L6" s="119"/>
      <c r="N6" s="119"/>
    </row>
    <row r="7" spans="1:14" s="120" customFormat="1" ht="21.75" customHeight="1" x14ac:dyDescent="0.3">
      <c r="B7" s="119"/>
      <c r="C7" s="119" t="s">
        <v>101</v>
      </c>
      <c r="E7" s="119">
        <v>0.42459999999999998</v>
      </c>
      <c r="F7" s="445"/>
      <c r="G7" s="446"/>
      <c r="H7" s="446"/>
      <c r="I7" s="446"/>
      <c r="J7" s="446"/>
      <c r="K7" s="447"/>
      <c r="L7" s="119"/>
      <c r="N7" s="119"/>
    </row>
    <row r="8" spans="1:14" s="120" customFormat="1" ht="21.75" customHeight="1" x14ac:dyDescent="0.3">
      <c r="B8" s="119"/>
      <c r="C8" s="119" t="s">
        <v>102</v>
      </c>
      <c r="E8" s="119">
        <v>0.42370000000000002</v>
      </c>
      <c r="F8" s="445"/>
      <c r="G8" s="446"/>
      <c r="H8" s="446"/>
      <c r="I8" s="446"/>
      <c r="J8" s="446"/>
      <c r="K8" s="447"/>
      <c r="L8" s="119"/>
      <c r="N8" s="119"/>
    </row>
    <row r="9" spans="1:14" s="120" customFormat="1" ht="21.75" customHeight="1" x14ac:dyDescent="0.3">
      <c r="B9" s="119"/>
      <c r="C9" s="119" t="s">
        <v>103</v>
      </c>
      <c r="E9" s="119">
        <v>0.4259</v>
      </c>
      <c r="F9" s="439" t="s">
        <v>99</v>
      </c>
      <c r="G9" s="440"/>
      <c r="H9" s="440"/>
      <c r="I9" s="440"/>
      <c r="J9" s="440"/>
      <c r="K9" s="441"/>
      <c r="L9" s="119"/>
      <c r="N9" s="119"/>
    </row>
    <row r="10" spans="1:14" s="120" customFormat="1" ht="19.5" customHeight="1" x14ac:dyDescent="0.3">
      <c r="A10" s="437" t="s">
        <v>77</v>
      </c>
      <c r="B10" s="210" t="s">
        <v>78</v>
      </c>
      <c r="C10" s="209"/>
      <c r="D10" s="209"/>
      <c r="E10" s="209"/>
      <c r="F10" s="209"/>
      <c r="G10" s="209"/>
      <c r="H10" s="264"/>
      <c r="I10" s="209"/>
      <c r="J10" s="209"/>
      <c r="K10" s="209"/>
      <c r="L10" s="119"/>
      <c r="N10" s="119"/>
    </row>
    <row r="11" spans="1:14" s="120" customFormat="1" ht="19.5" customHeight="1" x14ac:dyDescent="0.3">
      <c r="A11" s="437"/>
      <c r="B11" s="504" t="s">
        <v>75</v>
      </c>
      <c r="C11" s="209"/>
      <c r="D11" s="209"/>
      <c r="E11" s="209"/>
      <c r="F11" s="209"/>
      <c r="G11" s="209"/>
      <c r="H11" s="264"/>
      <c r="I11" s="209"/>
      <c r="J11" s="209"/>
      <c r="K11" s="209"/>
      <c r="L11" s="119"/>
      <c r="N11" s="119"/>
    </row>
    <row r="12" spans="1:14" s="120" customFormat="1" ht="19.5" customHeight="1" x14ac:dyDescent="0.3">
      <c r="A12" s="438"/>
      <c r="B12" s="249" t="s">
        <v>97</v>
      </c>
      <c r="C12" s="246"/>
      <c r="D12" s="246"/>
      <c r="E12" s="246"/>
      <c r="F12" s="246"/>
      <c r="G12" s="246"/>
      <c r="H12" s="264"/>
      <c r="I12" s="246"/>
      <c r="J12" s="246"/>
      <c r="K12" s="246"/>
      <c r="L12" s="119"/>
      <c r="N12" s="119"/>
    </row>
    <row r="13" spans="1:14" customFormat="1" ht="15" customHeight="1" thickBot="1" x14ac:dyDescent="0.35">
      <c r="A13" s="158"/>
      <c r="B13" s="79"/>
      <c r="C13" s="158"/>
      <c r="D13" s="158"/>
      <c r="E13" s="158"/>
      <c r="F13" s="158"/>
      <c r="G13" s="158"/>
      <c r="H13" s="158"/>
      <c r="I13" s="158"/>
      <c r="J13" s="158"/>
      <c r="K13" s="158"/>
    </row>
    <row r="14" spans="1:14" s="122" customFormat="1" ht="25.5" customHeight="1" thickBot="1" x14ac:dyDescent="0.35">
      <c r="A14" s="137" t="s">
        <v>16</v>
      </c>
      <c r="B14" s="138"/>
      <c r="C14" s="139" t="str">
        <f>'1C Time sheet'!B8</f>
        <v>Mmm Aaaa</v>
      </c>
      <c r="D14" s="140"/>
      <c r="E14" s="140"/>
      <c r="F14" s="431" t="s">
        <v>42</v>
      </c>
      <c r="G14" s="433" t="s">
        <v>59</v>
      </c>
      <c r="H14" s="434"/>
      <c r="I14" s="434"/>
      <c r="J14" s="435"/>
      <c r="K14" s="431" t="s">
        <v>54</v>
      </c>
      <c r="L14" s="121"/>
      <c r="M14" s="121"/>
    </row>
    <row r="15" spans="1:14" s="83" customFormat="1" ht="58.8" customHeight="1" thickBot="1" x14ac:dyDescent="0.35">
      <c r="A15" s="116" t="s">
        <v>43</v>
      </c>
      <c r="B15" s="75" t="s">
        <v>74</v>
      </c>
      <c r="C15" s="117" t="s">
        <v>56</v>
      </c>
      <c r="D15" s="117" t="s">
        <v>57</v>
      </c>
      <c r="E15" s="118" t="s">
        <v>41</v>
      </c>
      <c r="F15" s="432"/>
      <c r="G15" s="150" t="s">
        <v>61</v>
      </c>
      <c r="H15" s="151" t="s">
        <v>104</v>
      </c>
      <c r="I15" s="151" t="s">
        <v>60</v>
      </c>
      <c r="J15" s="150" t="s">
        <v>62</v>
      </c>
      <c r="K15" s="432"/>
    </row>
    <row r="16" spans="1:14" x14ac:dyDescent="0.3">
      <c r="A16" s="160"/>
      <c r="B16" s="207"/>
      <c r="C16" s="130"/>
      <c r="D16" s="130"/>
      <c r="E16" s="131"/>
      <c r="F16" s="130"/>
      <c r="G16" s="132">
        <v>0</v>
      </c>
      <c r="H16" s="505">
        <f>$E$6</f>
        <v>0.4259</v>
      </c>
      <c r="I16" s="152">
        <f>G16*H16</f>
        <v>0</v>
      </c>
      <c r="J16" s="156">
        <v>0</v>
      </c>
      <c r="K16" s="133">
        <f>I16+J16</f>
        <v>0</v>
      </c>
      <c r="L16" s="111"/>
    </row>
    <row r="17" spans="1:13" x14ac:dyDescent="0.3">
      <c r="A17" s="161"/>
      <c r="B17" s="123"/>
      <c r="C17" s="113"/>
      <c r="D17" s="113"/>
      <c r="E17" s="112"/>
      <c r="F17" s="113"/>
      <c r="G17" s="132">
        <v>0</v>
      </c>
      <c r="H17" s="505">
        <f>$E$6</f>
        <v>0.4259</v>
      </c>
      <c r="I17" s="153">
        <f>G17*H17</f>
        <v>0</v>
      </c>
      <c r="J17" s="156">
        <v>0</v>
      </c>
      <c r="K17" s="134">
        <f t="shared" ref="K17:K29" si="0">I17+J17</f>
        <v>0</v>
      </c>
      <c r="L17" s="111"/>
    </row>
    <row r="18" spans="1:13" x14ac:dyDescent="0.3">
      <c r="A18" s="161"/>
      <c r="B18" s="123"/>
      <c r="C18" s="113"/>
      <c r="D18" s="113"/>
      <c r="E18" s="112"/>
      <c r="F18" s="113"/>
      <c r="G18" s="132">
        <v>0</v>
      </c>
      <c r="H18" s="505"/>
      <c r="I18" s="153">
        <f t="shared" ref="I18:I28" si="1">G18*H18</f>
        <v>0</v>
      </c>
      <c r="J18" s="156">
        <v>0</v>
      </c>
      <c r="K18" s="134">
        <f t="shared" si="0"/>
        <v>0</v>
      </c>
      <c r="L18" s="111"/>
    </row>
    <row r="19" spans="1:13" x14ac:dyDescent="0.3">
      <c r="A19" s="161"/>
      <c r="B19" s="123"/>
      <c r="C19" s="113"/>
      <c r="D19" s="113"/>
      <c r="E19" s="112"/>
      <c r="F19" s="113"/>
      <c r="G19" s="132">
        <v>0</v>
      </c>
      <c r="H19" s="505"/>
      <c r="I19" s="153">
        <f t="shared" si="1"/>
        <v>0</v>
      </c>
      <c r="J19" s="156">
        <v>0</v>
      </c>
      <c r="K19" s="134">
        <f t="shared" si="0"/>
        <v>0</v>
      </c>
      <c r="L19" s="111"/>
    </row>
    <row r="20" spans="1:13" x14ac:dyDescent="0.3">
      <c r="A20" s="161"/>
      <c r="B20" s="123"/>
      <c r="C20" s="113"/>
      <c r="D20" s="113"/>
      <c r="E20" s="112"/>
      <c r="F20" s="113"/>
      <c r="G20" s="132">
        <v>0</v>
      </c>
      <c r="H20" s="505"/>
      <c r="I20" s="153">
        <f t="shared" si="1"/>
        <v>0</v>
      </c>
      <c r="J20" s="156">
        <v>0</v>
      </c>
      <c r="K20" s="134">
        <f t="shared" si="0"/>
        <v>0</v>
      </c>
      <c r="L20" s="111"/>
    </row>
    <row r="21" spans="1:13" x14ac:dyDescent="0.3">
      <c r="A21" s="161"/>
      <c r="B21" s="123"/>
      <c r="C21" s="113"/>
      <c r="D21" s="113"/>
      <c r="E21" s="112"/>
      <c r="F21" s="113"/>
      <c r="G21" s="132">
        <v>0</v>
      </c>
      <c r="H21" s="505"/>
      <c r="I21" s="153">
        <f t="shared" si="1"/>
        <v>0</v>
      </c>
      <c r="J21" s="156">
        <v>0</v>
      </c>
      <c r="K21" s="134">
        <f t="shared" si="0"/>
        <v>0</v>
      </c>
      <c r="L21" s="111"/>
    </row>
    <row r="22" spans="1:13" x14ac:dyDescent="0.3">
      <c r="A22" s="161"/>
      <c r="B22" s="123"/>
      <c r="C22" s="113"/>
      <c r="D22" s="113"/>
      <c r="E22" s="112"/>
      <c r="F22" s="113"/>
      <c r="G22" s="132">
        <v>0</v>
      </c>
      <c r="H22" s="505"/>
      <c r="I22" s="153">
        <f t="shared" si="1"/>
        <v>0</v>
      </c>
      <c r="J22" s="156">
        <v>0</v>
      </c>
      <c r="K22" s="134">
        <f t="shared" si="0"/>
        <v>0</v>
      </c>
      <c r="L22" s="111"/>
      <c r="M22" s="90"/>
    </row>
    <row r="23" spans="1:13" x14ac:dyDescent="0.3">
      <c r="A23" s="161"/>
      <c r="B23" s="123"/>
      <c r="C23" s="113"/>
      <c r="D23" s="113"/>
      <c r="E23" s="112"/>
      <c r="F23" s="113"/>
      <c r="G23" s="132">
        <v>0</v>
      </c>
      <c r="H23" s="505"/>
      <c r="I23" s="153">
        <f t="shared" si="1"/>
        <v>0</v>
      </c>
      <c r="J23" s="156">
        <v>0</v>
      </c>
      <c r="K23" s="134">
        <f t="shared" si="0"/>
        <v>0</v>
      </c>
      <c r="L23" s="111"/>
      <c r="M23" s="90"/>
    </row>
    <row r="24" spans="1:13" x14ac:dyDescent="0.3">
      <c r="A24" s="161"/>
      <c r="B24" s="123"/>
      <c r="C24" s="113"/>
      <c r="D24" s="113"/>
      <c r="E24" s="112"/>
      <c r="F24" s="113"/>
      <c r="G24" s="132">
        <v>0</v>
      </c>
      <c r="H24" s="505"/>
      <c r="I24" s="153">
        <f t="shared" si="1"/>
        <v>0</v>
      </c>
      <c r="J24" s="156">
        <v>0</v>
      </c>
      <c r="K24" s="134">
        <f t="shared" si="0"/>
        <v>0</v>
      </c>
      <c r="L24" s="111"/>
      <c r="M24" s="90"/>
    </row>
    <row r="25" spans="1:13" x14ac:dyDescent="0.3">
      <c r="A25" s="161"/>
      <c r="B25" s="123"/>
      <c r="C25" s="113"/>
      <c r="D25" s="113"/>
      <c r="E25" s="112"/>
      <c r="F25" s="113"/>
      <c r="G25" s="132">
        <v>0</v>
      </c>
      <c r="H25" s="505"/>
      <c r="I25" s="153">
        <f t="shared" si="1"/>
        <v>0</v>
      </c>
      <c r="J25" s="156">
        <v>0</v>
      </c>
      <c r="K25" s="134">
        <f t="shared" si="0"/>
        <v>0</v>
      </c>
      <c r="L25" s="111"/>
      <c r="M25" s="90"/>
    </row>
    <row r="26" spans="1:13" x14ac:dyDescent="0.3">
      <c r="A26" s="161"/>
      <c r="B26" s="123"/>
      <c r="C26" s="113"/>
      <c r="D26" s="113"/>
      <c r="E26" s="112"/>
      <c r="F26" s="113"/>
      <c r="G26" s="132">
        <v>0</v>
      </c>
      <c r="H26" s="505"/>
      <c r="I26" s="153">
        <f t="shared" si="1"/>
        <v>0</v>
      </c>
      <c r="J26" s="156">
        <v>0</v>
      </c>
      <c r="K26" s="134">
        <f t="shared" si="0"/>
        <v>0</v>
      </c>
      <c r="L26" s="111"/>
      <c r="M26" s="90"/>
    </row>
    <row r="27" spans="1:13" x14ac:dyDescent="0.3">
      <c r="A27" s="161"/>
      <c r="B27" s="123"/>
      <c r="C27" s="113"/>
      <c r="D27" s="113"/>
      <c r="E27" s="112"/>
      <c r="F27" s="113"/>
      <c r="G27" s="132">
        <v>0</v>
      </c>
      <c r="H27" s="505"/>
      <c r="I27" s="153">
        <f t="shared" si="1"/>
        <v>0</v>
      </c>
      <c r="J27" s="156">
        <v>0</v>
      </c>
      <c r="K27" s="134">
        <f t="shared" si="0"/>
        <v>0</v>
      </c>
      <c r="L27" s="111"/>
      <c r="M27" s="90"/>
    </row>
    <row r="28" spans="1:13" x14ac:dyDescent="0.3">
      <c r="A28" s="159"/>
      <c r="B28" s="123"/>
      <c r="C28" s="113"/>
      <c r="D28" s="113"/>
      <c r="E28" s="112"/>
      <c r="F28" s="113"/>
      <c r="G28" s="132">
        <v>0</v>
      </c>
      <c r="H28" s="505"/>
      <c r="I28" s="153">
        <f t="shared" si="1"/>
        <v>0</v>
      </c>
      <c r="J28" s="156">
        <v>0</v>
      </c>
      <c r="K28" s="134">
        <f t="shared" si="0"/>
        <v>0</v>
      </c>
      <c r="L28" s="111"/>
      <c r="M28" s="90"/>
    </row>
    <row r="29" spans="1:13" ht="15" thickBot="1" x14ac:dyDescent="0.35">
      <c r="A29" s="136"/>
      <c r="B29" s="124"/>
      <c r="C29" s="115"/>
      <c r="D29" s="115"/>
      <c r="E29" s="114"/>
      <c r="F29" s="115"/>
      <c r="G29" s="115">
        <v>0</v>
      </c>
      <c r="H29" s="506"/>
      <c r="I29" s="154">
        <f>G29*H29</f>
        <v>0</v>
      </c>
      <c r="J29" s="157">
        <v>0</v>
      </c>
      <c r="K29" s="135">
        <f t="shared" si="0"/>
        <v>0</v>
      </c>
      <c r="L29" s="111"/>
      <c r="M29" s="90"/>
    </row>
    <row r="30" spans="1:13" x14ac:dyDescent="0.3">
      <c r="A30" s="111"/>
      <c r="B30" s="89"/>
      <c r="C30" s="111"/>
      <c r="D30" s="111"/>
      <c r="E30" s="89"/>
      <c r="F30" s="111"/>
      <c r="G30" s="111"/>
      <c r="H30" s="111"/>
      <c r="I30" s="111"/>
      <c r="J30" s="111"/>
      <c r="K30" s="111"/>
      <c r="L30" s="111"/>
      <c r="M30" s="90"/>
    </row>
    <row r="31" spans="1:13" ht="15" thickBot="1" x14ac:dyDescent="0.35"/>
    <row r="32" spans="1:13" s="122" customFormat="1" ht="25.5" customHeight="1" thickBot="1" x14ac:dyDescent="0.35">
      <c r="A32" s="137" t="s">
        <v>44</v>
      </c>
      <c r="B32" s="138"/>
      <c r="C32" s="139" t="str">
        <f>'1C Time sheet'!B38</f>
        <v>Nnn Bbbb</v>
      </c>
      <c r="D32" s="140"/>
      <c r="E32" s="140"/>
      <c r="F32" s="431" t="s">
        <v>42</v>
      </c>
      <c r="G32" s="433" t="s">
        <v>59</v>
      </c>
      <c r="H32" s="434"/>
      <c r="I32" s="434"/>
      <c r="J32" s="435"/>
      <c r="K32" s="431" t="s">
        <v>54</v>
      </c>
      <c r="L32" s="121"/>
      <c r="M32" s="121"/>
    </row>
    <row r="33" spans="1:13" s="83" customFormat="1" ht="49.5" customHeight="1" thickBot="1" x14ac:dyDescent="0.35">
      <c r="A33" s="116" t="s">
        <v>43</v>
      </c>
      <c r="B33" s="75" t="s">
        <v>58</v>
      </c>
      <c r="C33" s="117" t="s">
        <v>56</v>
      </c>
      <c r="D33" s="117" t="s">
        <v>57</v>
      </c>
      <c r="E33" s="118" t="s">
        <v>41</v>
      </c>
      <c r="F33" s="432"/>
      <c r="G33" s="150" t="s">
        <v>61</v>
      </c>
      <c r="H33" s="151" t="s">
        <v>104</v>
      </c>
      <c r="I33" s="151" t="s">
        <v>60</v>
      </c>
      <c r="J33" s="150" t="s">
        <v>62</v>
      </c>
      <c r="K33" s="432"/>
    </row>
    <row r="34" spans="1:13" x14ac:dyDescent="0.3">
      <c r="A34" s="160"/>
      <c r="B34" s="129"/>
      <c r="C34" s="130"/>
      <c r="D34" s="130"/>
      <c r="E34" s="131"/>
      <c r="F34" s="130"/>
      <c r="G34" s="132">
        <v>0</v>
      </c>
      <c r="H34" s="505">
        <f>$E$6</f>
        <v>0.4259</v>
      </c>
      <c r="I34" s="152">
        <f>G34*H34</f>
        <v>0</v>
      </c>
      <c r="J34" s="156">
        <v>0</v>
      </c>
      <c r="K34" s="133">
        <f>I34+J34</f>
        <v>0</v>
      </c>
      <c r="L34" s="111"/>
    </row>
    <row r="35" spans="1:13" x14ac:dyDescent="0.3">
      <c r="A35" s="161"/>
      <c r="B35" s="123"/>
      <c r="C35" s="113"/>
      <c r="D35" s="113"/>
      <c r="E35" s="112"/>
      <c r="F35" s="113"/>
      <c r="G35" s="132">
        <v>0</v>
      </c>
      <c r="H35" s="505">
        <f>$E$6</f>
        <v>0.4259</v>
      </c>
      <c r="I35" s="153">
        <f>G35*H35</f>
        <v>0</v>
      </c>
      <c r="J35" s="156">
        <v>0</v>
      </c>
      <c r="K35" s="134">
        <f t="shared" ref="K35:K47" si="2">I35+J35</f>
        <v>0</v>
      </c>
      <c r="L35" s="111"/>
    </row>
    <row r="36" spans="1:13" x14ac:dyDescent="0.3">
      <c r="A36" s="161"/>
      <c r="B36" s="123"/>
      <c r="C36" s="113"/>
      <c r="D36" s="113"/>
      <c r="E36" s="112"/>
      <c r="F36" s="113"/>
      <c r="G36" s="132">
        <v>0</v>
      </c>
      <c r="H36" s="505"/>
      <c r="I36" s="153">
        <f t="shared" ref="I36:I46" si="3">G36*H36</f>
        <v>0</v>
      </c>
      <c r="J36" s="156">
        <v>0</v>
      </c>
      <c r="K36" s="134">
        <f t="shared" si="2"/>
        <v>0</v>
      </c>
      <c r="L36" s="111"/>
    </row>
    <row r="37" spans="1:13" x14ac:dyDescent="0.3">
      <c r="A37" s="161"/>
      <c r="B37" s="123"/>
      <c r="C37" s="113"/>
      <c r="D37" s="113"/>
      <c r="E37" s="112"/>
      <c r="F37" s="113"/>
      <c r="G37" s="132">
        <v>0</v>
      </c>
      <c r="H37" s="505"/>
      <c r="I37" s="153">
        <f t="shared" si="3"/>
        <v>0</v>
      </c>
      <c r="J37" s="156">
        <v>0</v>
      </c>
      <c r="K37" s="134">
        <f t="shared" si="2"/>
        <v>0</v>
      </c>
      <c r="L37" s="111"/>
    </row>
    <row r="38" spans="1:13" x14ac:dyDescent="0.3">
      <c r="A38" s="161"/>
      <c r="B38" s="123"/>
      <c r="C38" s="113"/>
      <c r="D38" s="113"/>
      <c r="E38" s="112"/>
      <c r="F38" s="113"/>
      <c r="G38" s="132">
        <v>0</v>
      </c>
      <c r="H38" s="505"/>
      <c r="I38" s="153">
        <f t="shared" si="3"/>
        <v>0</v>
      </c>
      <c r="J38" s="156">
        <v>0</v>
      </c>
      <c r="K38" s="134">
        <f t="shared" si="2"/>
        <v>0</v>
      </c>
      <c r="L38" s="111"/>
    </row>
    <row r="39" spans="1:13" x14ac:dyDescent="0.3">
      <c r="A39" s="161"/>
      <c r="B39" s="123"/>
      <c r="C39" s="113"/>
      <c r="D39" s="113"/>
      <c r="E39" s="112"/>
      <c r="F39" s="113"/>
      <c r="G39" s="132">
        <v>0</v>
      </c>
      <c r="H39" s="505"/>
      <c r="I39" s="153">
        <f t="shared" si="3"/>
        <v>0</v>
      </c>
      <c r="J39" s="156">
        <v>0</v>
      </c>
      <c r="K39" s="134">
        <f t="shared" si="2"/>
        <v>0</v>
      </c>
      <c r="L39" s="111"/>
    </row>
    <row r="40" spans="1:13" x14ac:dyDescent="0.3">
      <c r="A40" s="161"/>
      <c r="B40" s="123"/>
      <c r="C40" s="113"/>
      <c r="D40" s="113"/>
      <c r="E40" s="112"/>
      <c r="F40" s="113"/>
      <c r="G40" s="132">
        <v>0</v>
      </c>
      <c r="H40" s="505"/>
      <c r="I40" s="153">
        <f t="shared" si="3"/>
        <v>0</v>
      </c>
      <c r="J40" s="156">
        <v>0</v>
      </c>
      <c r="K40" s="134">
        <f t="shared" si="2"/>
        <v>0</v>
      </c>
      <c r="L40" s="111"/>
      <c r="M40" s="90"/>
    </row>
    <row r="41" spans="1:13" x14ac:dyDescent="0.3">
      <c r="A41" s="161"/>
      <c r="B41" s="123"/>
      <c r="C41" s="113"/>
      <c r="D41" s="113"/>
      <c r="E41" s="112"/>
      <c r="F41" s="113"/>
      <c r="G41" s="132">
        <v>0</v>
      </c>
      <c r="H41" s="505"/>
      <c r="I41" s="153">
        <f t="shared" si="3"/>
        <v>0</v>
      </c>
      <c r="J41" s="156">
        <v>0</v>
      </c>
      <c r="K41" s="134">
        <f t="shared" si="2"/>
        <v>0</v>
      </c>
      <c r="L41" s="111"/>
      <c r="M41" s="90"/>
    </row>
    <row r="42" spans="1:13" x14ac:dyDescent="0.3">
      <c r="A42" s="161"/>
      <c r="B42" s="123"/>
      <c r="C42" s="113"/>
      <c r="D42" s="113"/>
      <c r="E42" s="112"/>
      <c r="F42" s="113"/>
      <c r="G42" s="132">
        <v>0</v>
      </c>
      <c r="H42" s="505"/>
      <c r="I42" s="153">
        <f t="shared" si="3"/>
        <v>0</v>
      </c>
      <c r="J42" s="156">
        <v>0</v>
      </c>
      <c r="K42" s="134">
        <f t="shared" si="2"/>
        <v>0</v>
      </c>
      <c r="L42" s="111"/>
      <c r="M42" s="90"/>
    </row>
    <row r="43" spans="1:13" x14ac:dyDescent="0.3">
      <c r="A43" s="161"/>
      <c r="B43" s="123"/>
      <c r="C43" s="113"/>
      <c r="D43" s="113"/>
      <c r="E43" s="112"/>
      <c r="F43" s="113"/>
      <c r="G43" s="132">
        <v>0</v>
      </c>
      <c r="H43" s="505"/>
      <c r="I43" s="153">
        <f t="shared" si="3"/>
        <v>0</v>
      </c>
      <c r="J43" s="156">
        <v>0</v>
      </c>
      <c r="K43" s="134">
        <f t="shared" si="2"/>
        <v>0</v>
      </c>
      <c r="L43" s="111"/>
      <c r="M43" s="90"/>
    </row>
    <row r="44" spans="1:13" x14ac:dyDescent="0.3">
      <c r="A44" s="161"/>
      <c r="B44" s="123"/>
      <c r="C44" s="113"/>
      <c r="D44" s="113"/>
      <c r="E44" s="112"/>
      <c r="F44" s="113"/>
      <c r="G44" s="132">
        <v>0</v>
      </c>
      <c r="H44" s="505"/>
      <c r="I44" s="153">
        <f t="shared" si="3"/>
        <v>0</v>
      </c>
      <c r="J44" s="156">
        <v>0</v>
      </c>
      <c r="K44" s="134">
        <f t="shared" si="2"/>
        <v>0</v>
      </c>
      <c r="L44" s="111"/>
      <c r="M44" s="90"/>
    </row>
    <row r="45" spans="1:13" x14ac:dyDescent="0.3">
      <c r="A45" s="161"/>
      <c r="B45" s="123"/>
      <c r="C45" s="113"/>
      <c r="D45" s="113"/>
      <c r="E45" s="112"/>
      <c r="F45" s="113"/>
      <c r="G45" s="132">
        <v>0</v>
      </c>
      <c r="H45" s="505"/>
      <c r="I45" s="153">
        <f t="shared" si="3"/>
        <v>0</v>
      </c>
      <c r="J45" s="156">
        <v>0</v>
      </c>
      <c r="K45" s="134">
        <f t="shared" si="2"/>
        <v>0</v>
      </c>
      <c r="L45" s="111"/>
      <c r="M45" s="90"/>
    </row>
    <row r="46" spans="1:13" x14ac:dyDescent="0.3">
      <c r="A46" s="159"/>
      <c r="B46" s="123"/>
      <c r="C46" s="113"/>
      <c r="D46" s="113"/>
      <c r="E46" s="112"/>
      <c r="F46" s="113"/>
      <c r="G46" s="132">
        <v>0</v>
      </c>
      <c r="H46" s="505"/>
      <c r="I46" s="153">
        <f t="shared" si="3"/>
        <v>0</v>
      </c>
      <c r="J46" s="156">
        <v>0</v>
      </c>
      <c r="K46" s="134">
        <f t="shared" si="2"/>
        <v>0</v>
      </c>
      <c r="L46" s="111"/>
      <c r="M46" s="90"/>
    </row>
    <row r="47" spans="1:13" ht="15" thickBot="1" x14ac:dyDescent="0.35">
      <c r="A47" s="136"/>
      <c r="B47" s="124"/>
      <c r="C47" s="115"/>
      <c r="D47" s="115"/>
      <c r="E47" s="114"/>
      <c r="F47" s="115"/>
      <c r="G47" s="115">
        <v>0</v>
      </c>
      <c r="H47" s="506"/>
      <c r="I47" s="154">
        <f>G47*H47</f>
        <v>0</v>
      </c>
      <c r="J47" s="157">
        <v>0</v>
      </c>
      <c r="K47" s="135">
        <f t="shared" si="2"/>
        <v>0</v>
      </c>
      <c r="L47" s="111"/>
      <c r="M47" s="90"/>
    </row>
    <row r="49" spans="1:13" ht="15" thickBot="1" x14ac:dyDescent="0.35"/>
    <row r="50" spans="1:13" s="122" customFormat="1" ht="25.5" customHeight="1" thickBot="1" x14ac:dyDescent="0.35">
      <c r="A50" s="137" t="s">
        <v>52</v>
      </c>
      <c r="B50" s="138"/>
      <c r="C50" s="139" t="str">
        <f>'1C Time sheet'!B68</f>
        <v>Ooo Cccc</v>
      </c>
      <c r="D50" s="140"/>
      <c r="E50" s="140"/>
      <c r="F50" s="431" t="s">
        <v>42</v>
      </c>
      <c r="G50" s="433" t="s">
        <v>59</v>
      </c>
      <c r="H50" s="434"/>
      <c r="I50" s="434"/>
      <c r="J50" s="435"/>
      <c r="K50" s="431" t="s">
        <v>54</v>
      </c>
      <c r="L50" s="121"/>
      <c r="M50" s="121"/>
    </row>
    <row r="51" spans="1:13" s="83" customFormat="1" ht="49.5" customHeight="1" thickBot="1" x14ac:dyDescent="0.35">
      <c r="A51" s="116" t="s">
        <v>43</v>
      </c>
      <c r="B51" s="75" t="s">
        <v>58</v>
      </c>
      <c r="C51" s="117" t="s">
        <v>56</v>
      </c>
      <c r="D51" s="117" t="s">
        <v>57</v>
      </c>
      <c r="E51" s="118" t="s">
        <v>41</v>
      </c>
      <c r="F51" s="432"/>
      <c r="G51" s="150" t="s">
        <v>61</v>
      </c>
      <c r="H51" s="151" t="s">
        <v>104</v>
      </c>
      <c r="I51" s="151" t="s">
        <v>60</v>
      </c>
      <c r="J51" s="150" t="s">
        <v>62</v>
      </c>
      <c r="K51" s="432"/>
    </row>
    <row r="52" spans="1:13" x14ac:dyDescent="0.3">
      <c r="A52" s="160"/>
      <c r="B52" s="129"/>
      <c r="C52" s="130"/>
      <c r="D52" s="130"/>
      <c r="E52" s="131"/>
      <c r="F52" s="130"/>
      <c r="G52" s="132">
        <v>0</v>
      </c>
      <c r="H52" s="505">
        <f>$E$6</f>
        <v>0.4259</v>
      </c>
      <c r="I52" s="152">
        <f>G52*H52</f>
        <v>0</v>
      </c>
      <c r="J52" s="156">
        <v>0</v>
      </c>
      <c r="K52" s="133">
        <f>I52+J52</f>
        <v>0</v>
      </c>
      <c r="L52" s="111"/>
    </row>
    <row r="53" spans="1:13" x14ac:dyDescent="0.3">
      <c r="A53" s="161"/>
      <c r="B53" s="123"/>
      <c r="C53" s="113"/>
      <c r="D53" s="113"/>
      <c r="E53" s="112"/>
      <c r="F53" s="113"/>
      <c r="G53" s="132">
        <v>0</v>
      </c>
      <c r="H53" s="505">
        <f>$E$6</f>
        <v>0.4259</v>
      </c>
      <c r="I53" s="153">
        <f>G53*H53</f>
        <v>0</v>
      </c>
      <c r="J53" s="156">
        <v>0</v>
      </c>
      <c r="K53" s="134">
        <f t="shared" ref="K53:K65" si="4">I53+J53</f>
        <v>0</v>
      </c>
      <c r="L53" s="111"/>
    </row>
    <row r="54" spans="1:13" x14ac:dyDescent="0.3">
      <c r="A54" s="161"/>
      <c r="B54" s="123"/>
      <c r="C54" s="113"/>
      <c r="D54" s="113"/>
      <c r="E54" s="112"/>
      <c r="F54" s="113"/>
      <c r="G54" s="132">
        <v>0</v>
      </c>
      <c r="H54" s="505"/>
      <c r="I54" s="153">
        <f t="shared" ref="I54:I64" si="5">G54*H54</f>
        <v>0</v>
      </c>
      <c r="J54" s="156">
        <v>0</v>
      </c>
      <c r="K54" s="134">
        <f t="shared" si="4"/>
        <v>0</v>
      </c>
      <c r="L54" s="111"/>
    </row>
    <row r="55" spans="1:13" x14ac:dyDescent="0.3">
      <c r="A55" s="161"/>
      <c r="B55" s="123"/>
      <c r="C55" s="113"/>
      <c r="D55" s="113"/>
      <c r="E55" s="112"/>
      <c r="F55" s="113"/>
      <c r="G55" s="132">
        <v>0</v>
      </c>
      <c r="H55" s="505"/>
      <c r="I55" s="153">
        <f t="shared" si="5"/>
        <v>0</v>
      </c>
      <c r="J55" s="156">
        <v>0</v>
      </c>
      <c r="K55" s="134">
        <f t="shared" si="4"/>
        <v>0</v>
      </c>
      <c r="L55" s="111"/>
    </row>
    <row r="56" spans="1:13" x14ac:dyDescent="0.3">
      <c r="A56" s="161"/>
      <c r="B56" s="123"/>
      <c r="C56" s="113"/>
      <c r="D56" s="113"/>
      <c r="E56" s="112"/>
      <c r="F56" s="113"/>
      <c r="G56" s="132">
        <v>0</v>
      </c>
      <c r="H56" s="505"/>
      <c r="I56" s="153">
        <f t="shared" si="5"/>
        <v>0</v>
      </c>
      <c r="J56" s="156">
        <v>0</v>
      </c>
      <c r="K56" s="134">
        <f t="shared" si="4"/>
        <v>0</v>
      </c>
      <c r="L56" s="111"/>
    </row>
    <row r="57" spans="1:13" x14ac:dyDescent="0.3">
      <c r="A57" s="161"/>
      <c r="B57" s="123"/>
      <c r="C57" s="113"/>
      <c r="D57" s="113"/>
      <c r="E57" s="112"/>
      <c r="F57" s="113"/>
      <c r="G57" s="132">
        <v>0</v>
      </c>
      <c r="H57" s="505"/>
      <c r="I57" s="153">
        <f t="shared" si="5"/>
        <v>0</v>
      </c>
      <c r="J57" s="156">
        <v>0</v>
      </c>
      <c r="K57" s="134">
        <f t="shared" si="4"/>
        <v>0</v>
      </c>
      <c r="L57" s="111"/>
    </row>
    <row r="58" spans="1:13" x14ac:dyDescent="0.3">
      <c r="A58" s="161"/>
      <c r="B58" s="123"/>
      <c r="C58" s="113"/>
      <c r="D58" s="113"/>
      <c r="E58" s="112"/>
      <c r="F58" s="113"/>
      <c r="G58" s="132">
        <v>0</v>
      </c>
      <c r="H58" s="505"/>
      <c r="I58" s="153">
        <f t="shared" si="5"/>
        <v>0</v>
      </c>
      <c r="J58" s="156">
        <v>0</v>
      </c>
      <c r="K58" s="134">
        <f t="shared" si="4"/>
        <v>0</v>
      </c>
      <c r="L58" s="111"/>
      <c r="M58" s="90"/>
    </row>
    <row r="59" spans="1:13" x14ac:dyDescent="0.3">
      <c r="A59" s="161"/>
      <c r="B59" s="123"/>
      <c r="C59" s="113"/>
      <c r="D59" s="113"/>
      <c r="E59" s="112"/>
      <c r="F59" s="113"/>
      <c r="G59" s="132">
        <v>0</v>
      </c>
      <c r="H59" s="505"/>
      <c r="I59" s="153">
        <f t="shared" si="5"/>
        <v>0</v>
      </c>
      <c r="J59" s="156">
        <v>0</v>
      </c>
      <c r="K59" s="134">
        <f t="shared" si="4"/>
        <v>0</v>
      </c>
      <c r="L59" s="111"/>
      <c r="M59" s="90"/>
    </row>
    <row r="60" spans="1:13" x14ac:dyDescent="0.3">
      <c r="A60" s="161"/>
      <c r="B60" s="123"/>
      <c r="C60" s="113"/>
      <c r="D60" s="113"/>
      <c r="E60" s="112"/>
      <c r="F60" s="113"/>
      <c r="G60" s="132">
        <v>0</v>
      </c>
      <c r="H60" s="505"/>
      <c r="I60" s="153">
        <f t="shared" si="5"/>
        <v>0</v>
      </c>
      <c r="J60" s="156">
        <v>0</v>
      </c>
      <c r="K60" s="134">
        <f t="shared" si="4"/>
        <v>0</v>
      </c>
      <c r="L60" s="111"/>
      <c r="M60" s="90"/>
    </row>
    <row r="61" spans="1:13" x14ac:dyDescent="0.3">
      <c r="A61" s="161"/>
      <c r="B61" s="123"/>
      <c r="C61" s="113"/>
      <c r="D61" s="113"/>
      <c r="E61" s="112"/>
      <c r="F61" s="113"/>
      <c r="G61" s="132">
        <v>0</v>
      </c>
      <c r="H61" s="505"/>
      <c r="I61" s="153">
        <f t="shared" si="5"/>
        <v>0</v>
      </c>
      <c r="J61" s="156">
        <v>0</v>
      </c>
      <c r="K61" s="134">
        <f t="shared" si="4"/>
        <v>0</v>
      </c>
      <c r="L61" s="111"/>
      <c r="M61" s="90"/>
    </row>
    <row r="62" spans="1:13" x14ac:dyDescent="0.3">
      <c r="A62" s="161"/>
      <c r="B62" s="123"/>
      <c r="C62" s="113"/>
      <c r="D62" s="113"/>
      <c r="E62" s="112"/>
      <c r="F62" s="113"/>
      <c r="G62" s="132">
        <v>0</v>
      </c>
      <c r="H62" s="505"/>
      <c r="I62" s="153">
        <f t="shared" si="5"/>
        <v>0</v>
      </c>
      <c r="J62" s="156">
        <v>0</v>
      </c>
      <c r="K62" s="134">
        <f t="shared" si="4"/>
        <v>0</v>
      </c>
      <c r="L62" s="111"/>
      <c r="M62" s="90"/>
    </row>
    <row r="63" spans="1:13" x14ac:dyDescent="0.3">
      <c r="A63" s="161"/>
      <c r="B63" s="123"/>
      <c r="C63" s="113"/>
      <c r="D63" s="113"/>
      <c r="E63" s="112"/>
      <c r="F63" s="113"/>
      <c r="G63" s="132">
        <v>0</v>
      </c>
      <c r="H63" s="505"/>
      <c r="I63" s="153">
        <f t="shared" si="5"/>
        <v>0</v>
      </c>
      <c r="J63" s="156">
        <v>0</v>
      </c>
      <c r="K63" s="134">
        <f t="shared" si="4"/>
        <v>0</v>
      </c>
      <c r="L63" s="111"/>
      <c r="M63" s="90"/>
    </row>
    <row r="64" spans="1:13" x14ac:dyDescent="0.3">
      <c r="A64" s="159"/>
      <c r="B64" s="123"/>
      <c r="C64" s="113"/>
      <c r="D64" s="113"/>
      <c r="E64" s="112"/>
      <c r="F64" s="113"/>
      <c r="G64" s="132">
        <v>0</v>
      </c>
      <c r="H64" s="505"/>
      <c r="I64" s="153">
        <f t="shared" si="5"/>
        <v>0</v>
      </c>
      <c r="J64" s="156">
        <v>0</v>
      </c>
      <c r="K64" s="134">
        <f t="shared" si="4"/>
        <v>0</v>
      </c>
      <c r="L64" s="111"/>
      <c r="M64" s="90"/>
    </row>
    <row r="65" spans="1:13" ht="15" thickBot="1" x14ac:dyDescent="0.35">
      <c r="A65" s="136"/>
      <c r="B65" s="124"/>
      <c r="C65" s="115"/>
      <c r="D65" s="115"/>
      <c r="E65" s="114"/>
      <c r="F65" s="115"/>
      <c r="G65" s="115">
        <v>0</v>
      </c>
      <c r="H65" s="506"/>
      <c r="I65" s="154">
        <f>G65*H65</f>
        <v>0</v>
      </c>
      <c r="J65" s="157">
        <v>0</v>
      </c>
      <c r="K65" s="135">
        <f t="shared" si="4"/>
        <v>0</v>
      </c>
      <c r="L65" s="111"/>
      <c r="M65" s="90"/>
    </row>
  </sheetData>
  <mergeCells count="13">
    <mergeCell ref="A4:C4"/>
    <mergeCell ref="F14:F15"/>
    <mergeCell ref="K14:K15"/>
    <mergeCell ref="G14:J14"/>
    <mergeCell ref="A10:A12"/>
    <mergeCell ref="F9:K9"/>
    <mergeCell ref="F6:K8"/>
    <mergeCell ref="F32:F33"/>
    <mergeCell ref="G32:J32"/>
    <mergeCell ref="K32:K33"/>
    <mergeCell ref="F50:F51"/>
    <mergeCell ref="G50:J50"/>
    <mergeCell ref="K50:K51"/>
  </mergeCells>
  <hyperlinks>
    <hyperlink ref="F9" r:id="rId1" display="https://economie.wallonie.be - " xr:uid="{A804FC8F-CE82-4073-AF2F-FA6574090F23}"/>
  </hyperlinks>
  <printOptions horizontalCentered="1" verticalCentered="1"/>
  <pageMargins left="0.31496062992125984" right="0.31496062992125984" top="0.15748031496062992" bottom="0.15748031496062992" header="0.19685039370078741" footer="0.19685039370078741"/>
  <pageSetup paperSize="9" scale="61" fitToHeight="5" orientation="landscape" r:id="rId2"/>
  <headerFooter>
    <oddFooter>&amp;LSPW EER/DCI/DRE/Reporting/version du 31-01-2024/Tableau 1D - Frais de déplacement&amp;RPage &amp;"-,Gras"&amp;P&amp;"-,Normal" sur &amp;"-,Gras"&amp;N</oddFooter>
  </headerFooter>
  <rowBreaks count="1" manualBreakCount="1">
    <brk id="4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1B Tableau financier</vt:lpstr>
      <vt:lpstr>1C Time sheet</vt:lpstr>
      <vt:lpstr>1D Frais de déplacement</vt:lpstr>
      <vt:lpstr>'1B Tableau financier'!Impression_des_titres</vt:lpstr>
      <vt:lpstr>'1C Time sheet'!Impression_des_titres</vt:lpstr>
      <vt:lpstr>'1D Frais de déplacement'!Impression_des_titres</vt:lpstr>
      <vt:lpstr>'1B Tableau financier'!Zone_d_impression</vt:lpstr>
      <vt:lpstr>'1C Time sheet'!Zone_d_impression</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LABAR Hugues</dc:creator>
  <cp:lastModifiedBy>ORY Laetitia</cp:lastModifiedBy>
  <cp:lastPrinted>2024-02-21T11:25:42Z</cp:lastPrinted>
  <dcterms:created xsi:type="dcterms:W3CDTF">2019-08-07T06:48:03Z</dcterms:created>
  <dcterms:modified xsi:type="dcterms:W3CDTF">2024-03-08T14:45:26Z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2024-02-21T13:19:51Z</vt:lpwstr>
  </property>
  <property fmtid="{D5CDD505-2E9C-101B-9397-08002B2CF9AE}" pid="4" name="MSIP_Label_97a477d1-147d-4e34-b5e3-7b26d2f44870_Method">
    <vt:lpwstr>Privileged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267210aa-5806-4428-838d-c605e143c2db</vt:lpwstr>
  </property>
  <property fmtid="{D5CDD505-2E9C-101B-9397-08002B2CF9AE}" pid="8" name="MSIP_Label_97a477d1-147d-4e34-b5e3-7b26d2f44870_ContentBits">
    <vt:lpwstr>0</vt:lpwstr>
  </property>
</Properties>
</file>