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ZZZ_1_R1\SN_3_Outils et Processus\SFUI\20210131_VERSION ACTUELLE\18_A18_DC_Tab dép_presta_dépla_OK\"/>
    </mc:Choice>
  </mc:AlternateContent>
  <xr:revisionPtr revIDLastSave="0" documentId="13_ncr:1_{A3916349-93F4-41C0-9A49-B48DACE3B264}" xr6:coauthVersionLast="46" xr6:coauthVersionMax="46" xr10:uidLastSave="{00000000-0000-0000-0000-000000000000}"/>
  <bookViews>
    <workbookView xWindow="-108" yWindow="-108" windowWidth="23256" windowHeight="12576" activeTab="2" xr2:uid="{C86F6F84-7734-4D95-93CC-8F371AEF496F}"/>
  </bookViews>
  <sheets>
    <sheet name="1B Tableau financier" sheetId="1" r:id="rId1"/>
    <sheet name="1C Time sheet" sheetId="3" r:id="rId2"/>
    <sheet name="1D Frais de déplacement" sheetId="4" r:id="rId3"/>
  </sheets>
  <definedNames>
    <definedName name="_xlnm.Print_Titles" localSheetId="0">'1B Tableau financier'!$1:$5</definedName>
    <definedName name="_xlnm.Print_Titles" localSheetId="1">'1C Time sheet'!$1:$4</definedName>
    <definedName name="_xlnm.Print_Titles" localSheetId="2">'1D Frais de déplacement'!$1:$12</definedName>
    <definedName name="_xlnm.Print_Area" localSheetId="1">'1C Time sheet'!$A$1:$N$133</definedName>
    <definedName name="_xlnm.Print_Area" localSheetId="2">'1D Frais de déplacement'!$A$1:$K$83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4" l="1"/>
  <c r="E3" i="4"/>
  <c r="E2" i="4"/>
  <c r="E1" i="4"/>
  <c r="H4" i="4"/>
  <c r="F4" i="4"/>
  <c r="E3" i="3"/>
  <c r="E2" i="3"/>
  <c r="E1" i="3"/>
  <c r="H82" i="4" l="1"/>
  <c r="H71" i="4"/>
  <c r="H72" i="4"/>
  <c r="H73" i="4"/>
  <c r="H74" i="4"/>
  <c r="H75" i="4"/>
  <c r="H76" i="4"/>
  <c r="H77" i="4"/>
  <c r="H78" i="4"/>
  <c r="H79" i="4"/>
  <c r="H80" i="4"/>
  <c r="H81" i="4"/>
  <c r="H70" i="4"/>
  <c r="H69" i="4"/>
  <c r="H64" i="4"/>
  <c r="H53" i="4"/>
  <c r="H54" i="4"/>
  <c r="H55" i="4"/>
  <c r="H56" i="4"/>
  <c r="H57" i="4"/>
  <c r="H58" i="4"/>
  <c r="H59" i="4"/>
  <c r="H60" i="4"/>
  <c r="H61" i="4"/>
  <c r="H62" i="4"/>
  <c r="H63" i="4"/>
  <c r="H52" i="4"/>
  <c r="H51" i="4"/>
  <c r="H46" i="4"/>
  <c r="H35" i="4"/>
  <c r="H36" i="4"/>
  <c r="H37" i="4"/>
  <c r="H38" i="4"/>
  <c r="H39" i="4"/>
  <c r="H40" i="4"/>
  <c r="H41" i="4"/>
  <c r="H42" i="4"/>
  <c r="H43" i="4"/>
  <c r="H44" i="4"/>
  <c r="H45" i="4"/>
  <c r="H34" i="4"/>
  <c r="H33" i="4"/>
  <c r="H28" i="4"/>
  <c r="H27" i="4"/>
  <c r="H22" i="4"/>
  <c r="H23" i="4"/>
  <c r="H24" i="4"/>
  <c r="H25" i="4"/>
  <c r="H26" i="4"/>
  <c r="H17" i="4"/>
  <c r="H18" i="4"/>
  <c r="H19" i="4"/>
  <c r="H20" i="4"/>
  <c r="H21" i="4"/>
  <c r="H16" i="4"/>
  <c r="G23" i="3" l="1"/>
  <c r="G24" i="3" s="1"/>
  <c r="G34" i="3" s="1"/>
  <c r="F23" i="3"/>
  <c r="E23" i="3"/>
  <c r="E24" i="3" s="1"/>
  <c r="E34" i="3" s="1"/>
  <c r="D23" i="3"/>
  <c r="D24" i="3" s="1"/>
  <c r="D34" i="3" s="1"/>
  <c r="H23" i="3"/>
  <c r="H24" i="3"/>
  <c r="H34" i="3" s="1"/>
  <c r="F24" i="3"/>
  <c r="F34" i="3" s="1"/>
  <c r="I20" i="1" l="1"/>
  <c r="N20" i="1" s="1"/>
  <c r="I19" i="1"/>
  <c r="N19" i="1" s="1"/>
  <c r="I18" i="1"/>
  <c r="N18" i="1" s="1"/>
  <c r="I17" i="1"/>
  <c r="O17" i="1" s="1"/>
  <c r="P17" i="1" s="1"/>
  <c r="I16" i="1"/>
  <c r="C50" i="1"/>
  <c r="C49" i="1"/>
  <c r="C48" i="1"/>
  <c r="C47" i="1"/>
  <c r="C46" i="1"/>
  <c r="C45" i="1"/>
  <c r="C44" i="1"/>
  <c r="C43" i="1"/>
  <c r="C42" i="1"/>
  <c r="C41" i="1"/>
  <c r="C40" i="1"/>
  <c r="C39" i="1"/>
  <c r="D50" i="1"/>
  <c r="D49" i="1"/>
  <c r="D48" i="1"/>
  <c r="D47" i="1"/>
  <c r="D46" i="1"/>
  <c r="D45" i="1"/>
  <c r="D44" i="1"/>
  <c r="D43" i="1"/>
  <c r="D42" i="1"/>
  <c r="D41" i="1"/>
  <c r="D40" i="1"/>
  <c r="D38" i="1"/>
  <c r="D37" i="1"/>
  <c r="D36" i="1"/>
  <c r="D35" i="1"/>
  <c r="D34" i="1"/>
  <c r="D33" i="1"/>
  <c r="D32" i="1"/>
  <c r="D31" i="1"/>
  <c r="D30" i="1"/>
  <c r="D29" i="1"/>
  <c r="D28" i="1"/>
  <c r="C38" i="1"/>
  <c r="C37" i="1"/>
  <c r="C36" i="1"/>
  <c r="C35" i="1"/>
  <c r="C34" i="1"/>
  <c r="C33" i="1"/>
  <c r="C32" i="1"/>
  <c r="C31" i="1"/>
  <c r="C30" i="1"/>
  <c r="C29" i="1"/>
  <c r="C28" i="1"/>
  <c r="C27" i="1"/>
  <c r="D26" i="1"/>
  <c r="D25" i="1"/>
  <c r="D24" i="1"/>
  <c r="D23" i="1"/>
  <c r="D22" i="1"/>
  <c r="D21" i="1"/>
  <c r="D20" i="1"/>
  <c r="D19" i="1"/>
  <c r="D18" i="1"/>
  <c r="D17" i="1"/>
  <c r="D16" i="1"/>
  <c r="C26" i="1"/>
  <c r="C25" i="1"/>
  <c r="C24" i="1"/>
  <c r="C23" i="1"/>
  <c r="C22" i="1"/>
  <c r="C21" i="1"/>
  <c r="C20" i="1"/>
  <c r="C19" i="1"/>
  <c r="C18" i="1"/>
  <c r="C17" i="1"/>
  <c r="C16" i="1"/>
  <c r="N17" i="1"/>
  <c r="N124" i="3"/>
  <c r="M124" i="3"/>
  <c r="L124" i="3"/>
  <c r="K124" i="3"/>
  <c r="J124" i="3"/>
  <c r="I124" i="3"/>
  <c r="H124" i="3"/>
  <c r="G124" i="3"/>
  <c r="F124" i="3"/>
  <c r="E124" i="3"/>
  <c r="D124" i="3"/>
  <c r="N109" i="3"/>
  <c r="M109" i="3"/>
  <c r="L109" i="3"/>
  <c r="K109" i="3"/>
  <c r="J109" i="3"/>
  <c r="I109" i="3"/>
  <c r="H109" i="3"/>
  <c r="G109" i="3"/>
  <c r="F109" i="3"/>
  <c r="E109" i="3"/>
  <c r="D109" i="3"/>
  <c r="N92" i="3"/>
  <c r="M92" i="3"/>
  <c r="L92" i="3"/>
  <c r="K92" i="3"/>
  <c r="J92" i="3"/>
  <c r="I92" i="3"/>
  <c r="H92" i="3"/>
  <c r="G92" i="3"/>
  <c r="F92" i="3"/>
  <c r="E92" i="3"/>
  <c r="D92" i="3"/>
  <c r="N77" i="3"/>
  <c r="M77" i="3"/>
  <c r="L77" i="3"/>
  <c r="K77" i="3"/>
  <c r="J77" i="3"/>
  <c r="I77" i="3"/>
  <c r="H77" i="3"/>
  <c r="G77" i="3"/>
  <c r="F77" i="3"/>
  <c r="E77" i="3"/>
  <c r="D77" i="3"/>
  <c r="N60" i="3"/>
  <c r="M60" i="3"/>
  <c r="L60" i="3"/>
  <c r="K60" i="3"/>
  <c r="J60" i="3"/>
  <c r="I60" i="3"/>
  <c r="H60" i="3"/>
  <c r="G60" i="3"/>
  <c r="F60" i="3"/>
  <c r="E60" i="3"/>
  <c r="D60" i="3"/>
  <c r="N45" i="3"/>
  <c r="M45" i="3"/>
  <c r="L45" i="3"/>
  <c r="K45" i="3"/>
  <c r="J45" i="3"/>
  <c r="I45" i="3"/>
  <c r="H45" i="3"/>
  <c r="G45" i="3"/>
  <c r="F45" i="3"/>
  <c r="E45" i="3"/>
  <c r="D45" i="3"/>
  <c r="N28" i="3"/>
  <c r="M28" i="3"/>
  <c r="L28" i="3"/>
  <c r="K28" i="3"/>
  <c r="J28" i="3"/>
  <c r="I28" i="3"/>
  <c r="H28" i="3"/>
  <c r="G28" i="3"/>
  <c r="F28" i="3"/>
  <c r="E28" i="3"/>
  <c r="D28" i="3"/>
  <c r="D3" i="4"/>
  <c r="D2" i="4"/>
  <c r="D1" i="4"/>
  <c r="H4" i="3"/>
  <c r="F4" i="3"/>
  <c r="C124" i="3" s="1"/>
  <c r="C3" i="3"/>
  <c r="C2" i="3"/>
  <c r="C1" i="3"/>
  <c r="C15" i="1"/>
  <c r="O51" i="1"/>
  <c r="J15" i="1"/>
  <c r="K15" i="1"/>
  <c r="L15" i="1"/>
  <c r="M15" i="1"/>
  <c r="D15" i="1" l="1"/>
  <c r="D27" i="1"/>
  <c r="D39" i="1"/>
  <c r="O18" i="1"/>
  <c r="P18" i="1" s="1"/>
  <c r="O20" i="1"/>
  <c r="P20" i="1" s="1"/>
  <c r="O19" i="1"/>
  <c r="P19" i="1" s="1"/>
  <c r="C28" i="3"/>
  <c r="C45" i="3"/>
  <c r="C60" i="3"/>
  <c r="C77" i="3"/>
  <c r="C92" i="3"/>
  <c r="C109" i="3"/>
  <c r="O107" i="1"/>
  <c r="O106" i="1"/>
  <c r="O105" i="1"/>
  <c r="O104" i="1"/>
  <c r="O103" i="1"/>
  <c r="O96" i="1"/>
  <c r="O95" i="1"/>
  <c r="O94" i="1"/>
  <c r="O93" i="1"/>
  <c r="O92" i="1"/>
  <c r="O91" i="1"/>
  <c r="O90" i="1"/>
  <c r="O89" i="1"/>
  <c r="O88" i="1"/>
  <c r="O82" i="1"/>
  <c r="O81" i="1"/>
  <c r="O80" i="1"/>
  <c r="O79" i="1"/>
  <c r="O78" i="1"/>
  <c r="O77" i="1"/>
  <c r="O76" i="1"/>
  <c r="O75" i="1"/>
  <c r="O74" i="1"/>
  <c r="O73" i="1"/>
  <c r="O66" i="1"/>
  <c r="O65" i="1"/>
  <c r="O64" i="1"/>
  <c r="O63" i="1"/>
  <c r="O62" i="1"/>
  <c r="O61" i="1"/>
  <c r="O60" i="1"/>
  <c r="O59" i="1"/>
  <c r="O58" i="1"/>
  <c r="O57" i="1"/>
  <c r="N129" i="3" l="1"/>
  <c r="M129" i="3"/>
  <c r="L129" i="3"/>
  <c r="K129" i="3"/>
  <c r="J129" i="3"/>
  <c r="I129" i="3"/>
  <c r="H129" i="3"/>
  <c r="G129" i="3"/>
  <c r="F129" i="3"/>
  <c r="E129" i="3"/>
  <c r="D129" i="3"/>
  <c r="C129" i="3"/>
  <c r="N119" i="3"/>
  <c r="N120" i="3" s="1"/>
  <c r="N130" i="3" s="1"/>
  <c r="M119" i="3"/>
  <c r="M120" i="3" s="1"/>
  <c r="M130" i="3" s="1"/>
  <c r="L119" i="3"/>
  <c r="L120" i="3" s="1"/>
  <c r="L130" i="3" s="1"/>
  <c r="K119" i="3"/>
  <c r="K120" i="3" s="1"/>
  <c r="K130" i="3" s="1"/>
  <c r="J119" i="3"/>
  <c r="J120" i="3" s="1"/>
  <c r="J130" i="3" s="1"/>
  <c r="I119" i="3"/>
  <c r="I120" i="3" s="1"/>
  <c r="I130" i="3" s="1"/>
  <c r="H119" i="3"/>
  <c r="H120" i="3" s="1"/>
  <c r="H130" i="3" s="1"/>
  <c r="G119" i="3"/>
  <c r="G120" i="3" s="1"/>
  <c r="G130" i="3" s="1"/>
  <c r="F119" i="3"/>
  <c r="F120" i="3" s="1"/>
  <c r="F130" i="3" s="1"/>
  <c r="E119" i="3"/>
  <c r="E120" i="3" s="1"/>
  <c r="E130" i="3" s="1"/>
  <c r="D119" i="3"/>
  <c r="D120" i="3" s="1"/>
  <c r="D130" i="3" s="1"/>
  <c r="C119" i="3"/>
  <c r="C120" i="3" s="1"/>
  <c r="C130" i="3" s="1"/>
  <c r="N97" i="3"/>
  <c r="M97" i="3"/>
  <c r="L97" i="3"/>
  <c r="K97" i="3"/>
  <c r="J97" i="3"/>
  <c r="I97" i="3"/>
  <c r="H97" i="3"/>
  <c r="G97" i="3"/>
  <c r="F97" i="3"/>
  <c r="E97" i="3"/>
  <c r="D97" i="3"/>
  <c r="C97" i="3"/>
  <c r="N87" i="3"/>
  <c r="M87" i="3"/>
  <c r="L87" i="3"/>
  <c r="K87" i="3"/>
  <c r="J87" i="3"/>
  <c r="I87" i="3"/>
  <c r="H87" i="3"/>
  <c r="G87" i="3"/>
  <c r="F87" i="3"/>
  <c r="E87" i="3"/>
  <c r="D87" i="3"/>
  <c r="C87" i="3"/>
  <c r="N65" i="3"/>
  <c r="M65" i="3"/>
  <c r="L65" i="3"/>
  <c r="K65" i="3"/>
  <c r="J65" i="3"/>
  <c r="I65" i="3"/>
  <c r="H65" i="3"/>
  <c r="G65" i="3"/>
  <c r="F65" i="3"/>
  <c r="E65" i="3"/>
  <c r="D65" i="3"/>
  <c r="C65" i="3"/>
  <c r="N55" i="3"/>
  <c r="M55" i="3"/>
  <c r="L55" i="3"/>
  <c r="K55" i="3"/>
  <c r="J55" i="3"/>
  <c r="I55" i="3"/>
  <c r="H55" i="3"/>
  <c r="G55" i="3"/>
  <c r="F55" i="3"/>
  <c r="E55" i="3"/>
  <c r="D55" i="3"/>
  <c r="C55" i="3"/>
  <c r="G56" i="3" l="1"/>
  <c r="G66" i="3" s="1"/>
  <c r="I31" i="1"/>
  <c r="K88" i="3"/>
  <c r="K98" i="3" s="1"/>
  <c r="I47" i="1"/>
  <c r="O47" i="1" s="1"/>
  <c r="D56" i="3"/>
  <c r="D66" i="3" s="1"/>
  <c r="I28" i="1"/>
  <c r="H56" i="3"/>
  <c r="H66" i="3" s="1"/>
  <c r="I32" i="1"/>
  <c r="L56" i="3"/>
  <c r="L66" i="3" s="1"/>
  <c r="I36" i="1"/>
  <c r="H88" i="3"/>
  <c r="H98" i="3" s="1"/>
  <c r="I44" i="1"/>
  <c r="O44" i="1" s="1"/>
  <c r="L88" i="3"/>
  <c r="L98" i="3" s="1"/>
  <c r="I48" i="1"/>
  <c r="O48" i="1" s="1"/>
  <c r="C56" i="3"/>
  <c r="C66" i="3" s="1"/>
  <c r="I27" i="1"/>
  <c r="K56" i="3"/>
  <c r="K66" i="3" s="1"/>
  <c r="I35" i="1"/>
  <c r="G88" i="3"/>
  <c r="G98" i="3" s="1"/>
  <c r="I43" i="1"/>
  <c r="O43" i="1" s="1"/>
  <c r="E56" i="3"/>
  <c r="E66" i="3" s="1"/>
  <c r="I29" i="1"/>
  <c r="I56" i="3"/>
  <c r="I66" i="3" s="1"/>
  <c r="I33" i="1"/>
  <c r="M56" i="3"/>
  <c r="M66" i="3" s="1"/>
  <c r="I37" i="1"/>
  <c r="E88" i="3"/>
  <c r="E98" i="3" s="1"/>
  <c r="I41" i="1"/>
  <c r="O41" i="1" s="1"/>
  <c r="I88" i="3"/>
  <c r="I98" i="3" s="1"/>
  <c r="I45" i="1"/>
  <c r="O45" i="1" s="1"/>
  <c r="M88" i="3"/>
  <c r="M98" i="3" s="1"/>
  <c r="I49" i="1"/>
  <c r="O49" i="1" s="1"/>
  <c r="C88" i="3"/>
  <c r="C98" i="3" s="1"/>
  <c r="I39" i="1"/>
  <c r="F56" i="3"/>
  <c r="F66" i="3" s="1"/>
  <c r="I30" i="1"/>
  <c r="J56" i="3"/>
  <c r="J66" i="3" s="1"/>
  <c r="I34" i="1"/>
  <c r="N56" i="3"/>
  <c r="N66" i="3" s="1"/>
  <c r="I38" i="1"/>
  <c r="F88" i="3"/>
  <c r="F98" i="3" s="1"/>
  <c r="I42" i="1"/>
  <c r="O42" i="1" s="1"/>
  <c r="J88" i="3"/>
  <c r="J98" i="3" s="1"/>
  <c r="I46" i="1"/>
  <c r="O46" i="1" s="1"/>
  <c r="N88" i="3"/>
  <c r="N98" i="3" s="1"/>
  <c r="I50" i="1"/>
  <c r="O50" i="1" s="1"/>
  <c r="D88" i="3"/>
  <c r="D98" i="3" s="1"/>
  <c r="I40" i="1"/>
  <c r="O40" i="1" s="1"/>
  <c r="K100" i="3"/>
  <c r="D68" i="3"/>
  <c r="H68" i="3"/>
  <c r="L68" i="3"/>
  <c r="C68" i="3"/>
  <c r="G68" i="3"/>
  <c r="K68" i="3"/>
  <c r="F100" i="3"/>
  <c r="J100" i="3"/>
  <c r="N100" i="3"/>
  <c r="D132" i="3"/>
  <c r="H132" i="3"/>
  <c r="L132" i="3"/>
  <c r="C132" i="3"/>
  <c r="K132" i="3"/>
  <c r="M100" i="3"/>
  <c r="I132" i="3"/>
  <c r="E100" i="3"/>
  <c r="I100" i="3"/>
  <c r="F68" i="3"/>
  <c r="J68" i="3"/>
  <c r="N68" i="3"/>
  <c r="D100" i="3"/>
  <c r="C100" i="3"/>
  <c r="F132" i="3"/>
  <c r="J132" i="3"/>
  <c r="N132" i="3"/>
  <c r="G132" i="3"/>
  <c r="E132" i="3"/>
  <c r="M132" i="3"/>
  <c r="G100" i="3"/>
  <c r="H100" i="3"/>
  <c r="L100" i="3"/>
  <c r="E68" i="3"/>
  <c r="I68" i="3"/>
  <c r="M68" i="3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O30" i="1" l="1"/>
  <c r="P30" i="1" s="1"/>
  <c r="N30" i="1"/>
  <c r="O38" i="1"/>
  <c r="P38" i="1" s="1"/>
  <c r="N38" i="1"/>
  <c r="O33" i="1"/>
  <c r="P33" i="1" s="1"/>
  <c r="N33" i="1"/>
  <c r="O27" i="1"/>
  <c r="P27" i="1" s="1"/>
  <c r="N27" i="1"/>
  <c r="O32" i="1"/>
  <c r="P32" i="1" s="1"/>
  <c r="N32" i="1"/>
  <c r="N34" i="1"/>
  <c r="O34" i="1"/>
  <c r="P34" i="1" s="1"/>
  <c r="O39" i="1"/>
  <c r="P39" i="1" s="1"/>
  <c r="N39" i="1"/>
  <c r="O37" i="1"/>
  <c r="P37" i="1" s="1"/>
  <c r="N37" i="1"/>
  <c r="O29" i="1"/>
  <c r="P29" i="1" s="1"/>
  <c r="N29" i="1"/>
  <c r="N35" i="1"/>
  <c r="O35" i="1"/>
  <c r="P35" i="1" s="1"/>
  <c r="N36" i="1"/>
  <c r="O36" i="1"/>
  <c r="P36" i="1" s="1"/>
  <c r="N28" i="1"/>
  <c r="O28" i="1"/>
  <c r="P28" i="1" s="1"/>
  <c r="N31" i="1"/>
  <c r="O31" i="1"/>
  <c r="P31" i="1" s="1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N107" i="1" l="1"/>
  <c r="N106" i="1"/>
  <c r="N105" i="1"/>
  <c r="N104" i="1"/>
  <c r="N103" i="1"/>
  <c r="N96" i="1"/>
  <c r="N95" i="1"/>
  <c r="N94" i="1"/>
  <c r="N93" i="1"/>
  <c r="N92" i="1"/>
  <c r="N91" i="1"/>
  <c r="N90" i="1"/>
  <c r="N89" i="1"/>
  <c r="N88" i="1"/>
  <c r="N82" i="1"/>
  <c r="N81" i="1"/>
  <c r="N80" i="1"/>
  <c r="N79" i="1"/>
  <c r="N78" i="1"/>
  <c r="N77" i="1"/>
  <c r="N76" i="1"/>
  <c r="N75" i="1"/>
  <c r="N74" i="1"/>
  <c r="N73" i="1"/>
  <c r="N66" i="1"/>
  <c r="N65" i="1"/>
  <c r="N64" i="1"/>
  <c r="N63" i="1"/>
  <c r="N62" i="1"/>
  <c r="N61" i="1"/>
  <c r="N60" i="1"/>
  <c r="N59" i="1"/>
  <c r="N58" i="1"/>
  <c r="N57" i="1"/>
  <c r="N40" i="1"/>
  <c r="N41" i="1"/>
  <c r="N42" i="1"/>
  <c r="N43" i="1"/>
  <c r="N44" i="1"/>
  <c r="N45" i="1"/>
  <c r="N46" i="1"/>
  <c r="N47" i="1"/>
  <c r="N48" i="1"/>
  <c r="N49" i="1"/>
  <c r="N50" i="1"/>
  <c r="N51" i="1"/>
  <c r="N33" i="3" l="1"/>
  <c r="M33" i="3"/>
  <c r="L33" i="3"/>
  <c r="K33" i="3"/>
  <c r="J33" i="3"/>
  <c r="I33" i="3"/>
  <c r="H33" i="3"/>
  <c r="G33" i="3"/>
  <c r="F33" i="3"/>
  <c r="E33" i="3"/>
  <c r="D33" i="3"/>
  <c r="C33" i="3"/>
  <c r="N23" i="3"/>
  <c r="M23" i="3"/>
  <c r="L23" i="3"/>
  <c r="K23" i="3"/>
  <c r="J23" i="3"/>
  <c r="I23" i="3"/>
  <c r="C23" i="3"/>
  <c r="C24" i="3" l="1"/>
  <c r="C34" i="3" s="1"/>
  <c r="I15" i="1"/>
  <c r="M24" i="3"/>
  <c r="M34" i="3" s="1"/>
  <c r="I25" i="1"/>
  <c r="K24" i="3"/>
  <c r="K34" i="3" s="1"/>
  <c r="I23" i="1"/>
  <c r="L24" i="3"/>
  <c r="L34" i="3" s="1"/>
  <c r="I24" i="1"/>
  <c r="J24" i="3"/>
  <c r="J34" i="3" s="1"/>
  <c r="I22" i="1"/>
  <c r="N24" i="3"/>
  <c r="N34" i="3" s="1"/>
  <c r="I26" i="1"/>
  <c r="I24" i="3"/>
  <c r="I34" i="3" s="1"/>
  <c r="I21" i="1"/>
  <c r="O15" i="1"/>
  <c r="D36" i="3"/>
  <c r="H36" i="3"/>
  <c r="I36" i="3"/>
  <c r="K36" i="3"/>
  <c r="J36" i="3"/>
  <c r="L36" i="3"/>
  <c r="E36" i="3"/>
  <c r="M36" i="3"/>
  <c r="G36" i="3"/>
  <c r="F36" i="3"/>
  <c r="N36" i="3"/>
  <c r="C36" i="3"/>
  <c r="O24" i="1" l="1"/>
  <c r="P24" i="1" s="1"/>
  <c r="N24" i="1"/>
  <c r="O25" i="1"/>
  <c r="P25" i="1" s="1"/>
  <c r="N25" i="1"/>
  <c r="O22" i="1"/>
  <c r="P22" i="1" s="1"/>
  <c r="N22" i="1"/>
  <c r="N23" i="1"/>
  <c r="O23" i="1"/>
  <c r="P23" i="1" s="1"/>
  <c r="N26" i="1"/>
  <c r="O26" i="1"/>
  <c r="P26" i="1" s="1"/>
  <c r="O21" i="1"/>
  <c r="P21" i="1" s="1"/>
  <c r="N21" i="1"/>
  <c r="O16" i="1"/>
  <c r="P16" i="1" s="1"/>
  <c r="N16" i="1"/>
  <c r="N15" i="1"/>
  <c r="P107" i="1"/>
  <c r="P106" i="1"/>
  <c r="P104" i="1"/>
  <c r="P96" i="1"/>
  <c r="P95" i="1"/>
  <c r="P94" i="1"/>
  <c r="P93" i="1"/>
  <c r="P92" i="1"/>
  <c r="P90" i="1"/>
  <c r="P89" i="1"/>
  <c r="P88" i="1"/>
  <c r="P82" i="1"/>
  <c r="P81" i="1"/>
  <c r="P80" i="1"/>
  <c r="P79" i="1"/>
  <c r="P78" i="1"/>
  <c r="P77" i="1"/>
  <c r="P76" i="1"/>
  <c r="P75" i="1"/>
  <c r="P74" i="1"/>
  <c r="P73" i="1"/>
  <c r="P66" i="1"/>
  <c r="P65" i="1"/>
  <c r="P64" i="1"/>
  <c r="P63" i="1"/>
  <c r="P62" i="1"/>
  <c r="P61" i="1"/>
  <c r="P60" i="1"/>
  <c r="P59" i="1"/>
  <c r="P58" i="1"/>
  <c r="P105" i="1"/>
  <c r="P91" i="1"/>
  <c r="P51" i="1"/>
  <c r="P50" i="1"/>
  <c r="P49" i="1"/>
  <c r="P48" i="1"/>
  <c r="P47" i="1"/>
  <c r="P46" i="1"/>
  <c r="P45" i="1"/>
  <c r="P44" i="1"/>
  <c r="P43" i="1"/>
  <c r="P42" i="1"/>
  <c r="P41" i="1"/>
  <c r="P40" i="1"/>
  <c r="O108" i="1" l="1"/>
  <c r="P103" i="1"/>
  <c r="P108" i="1" s="1"/>
  <c r="P97" i="1"/>
  <c r="O97" i="1"/>
  <c r="P83" i="1"/>
  <c r="O83" i="1"/>
  <c r="O67" i="1"/>
  <c r="P57" i="1"/>
  <c r="P67" i="1" s="1"/>
  <c r="P15" i="1"/>
  <c r="P52" i="1" s="1"/>
  <c r="O52" i="1"/>
  <c r="O110" i="1" l="1"/>
  <c r="O112" i="1" s="1"/>
  <c r="P110" i="1"/>
  <c r="P112" i="1" s="1"/>
  <c r="J15" i="4"/>
</calcChain>
</file>

<file path=xl/sharedStrings.xml><?xml version="1.0" encoding="utf-8"?>
<sst xmlns="http://schemas.openxmlformats.org/spreadsheetml/2006/main" count="456" uniqueCount="121">
  <si>
    <t>Bénéficiaire :</t>
  </si>
  <si>
    <t>N° BCE :</t>
  </si>
  <si>
    <t>Fournisseur</t>
  </si>
  <si>
    <t>Période
concernée</t>
  </si>
  <si>
    <t>Rémunération
brute</t>
  </si>
  <si>
    <t>N°
pièce</t>
  </si>
  <si>
    <t>Réduction salariale</t>
  </si>
  <si>
    <t>Montant</t>
  </si>
  <si>
    <t>Motif</t>
  </si>
  <si>
    <t>Taux de
chargement</t>
  </si>
  <si>
    <t>Réservé à l'Administration</t>
  </si>
  <si>
    <t>Non admis</t>
  </si>
  <si>
    <t>Admissible</t>
  </si>
  <si>
    <t>Nature de la dépense</t>
  </si>
  <si>
    <t>Montant de la facture</t>
  </si>
  <si>
    <t>h TVA</t>
  </si>
  <si>
    <t>TVA c</t>
  </si>
  <si>
    <t>E. Petit matériel informatique et de téléphonie</t>
  </si>
  <si>
    <t>F. Frais de fonctionnement</t>
  </si>
  <si>
    <t>Rubrique A x 15 % --&gt;</t>
  </si>
  <si>
    <t xml:space="preserve">Intervenant 1 : </t>
  </si>
  <si>
    <t xml:space="preserve">Fonction : </t>
  </si>
  <si>
    <t>Intitulé de la fonction</t>
  </si>
  <si>
    <t xml:space="preserve">Statut : </t>
  </si>
  <si>
    <t>mois 1</t>
  </si>
  <si>
    <t>mois 2</t>
  </si>
  <si>
    <t>mois 3</t>
  </si>
  <si>
    <t>mois 4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</si>
  <si>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</si>
  <si>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</si>
  <si>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</si>
  <si>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</si>
  <si>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</si>
  <si>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</si>
  <si>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</si>
  <si>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</si>
  <si>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Intitulé action</t>
  </si>
  <si>
    <t>Action 1</t>
  </si>
  <si>
    <t>Action 2</t>
  </si>
  <si>
    <t>Action 3</t>
  </si>
  <si>
    <t>Action 4</t>
  </si>
  <si>
    <t>Action 5</t>
  </si>
  <si>
    <t>Action 6</t>
  </si>
  <si>
    <t>Action 7</t>
  </si>
  <si>
    <t xml:space="preserve">Travail adm. </t>
  </si>
  <si>
    <t>Support administratif</t>
  </si>
  <si>
    <t>du</t>
  </si>
  <si>
    <t>au</t>
  </si>
  <si>
    <t>Rédaction rapport annuel - Comité d'accompagnement</t>
  </si>
  <si>
    <t>Objet de la mission</t>
  </si>
  <si>
    <t>Moyen de
transport</t>
  </si>
  <si>
    <t>N° pièce
(Tab. 1B)</t>
  </si>
  <si>
    <t>NOM - Prénom</t>
  </si>
  <si>
    <t xml:space="preserve">Intervenant 2 : </t>
  </si>
  <si>
    <t>1B - TABLEAU FINANCIER</t>
  </si>
  <si>
    <t>Taux d'affectation</t>
  </si>
  <si>
    <t>Total</t>
  </si>
  <si>
    <t>Nature de la dépense + Personne concernée</t>
  </si>
  <si>
    <r>
      <t xml:space="preserve">D. Frais de mission </t>
    </r>
    <r>
      <rPr>
        <sz val="12"/>
        <color theme="1"/>
        <rFont val="Calibri"/>
        <family val="2"/>
        <scheme val="minor"/>
      </rPr>
      <t>(détailler les frais de déplacement au tableau 1D)</t>
    </r>
  </si>
  <si>
    <t>Subv 2</t>
  </si>
  <si>
    <t>Subv 3</t>
  </si>
  <si>
    <t>Subv 4</t>
  </si>
  <si>
    <t xml:space="preserve">Intervenant 3 : </t>
  </si>
  <si>
    <t>Financement privé</t>
  </si>
  <si>
    <t>Montant total</t>
  </si>
  <si>
    <t>TABLEAU 1D - FRAIS DE DÉPLACEMENT</t>
  </si>
  <si>
    <t>Localité de départ
(CP - COMMUNE)</t>
  </si>
  <si>
    <t>Localité d'arrivée
(CP - COMMUNE)</t>
  </si>
  <si>
    <t>Date
(JJ/MM/AAAA)</t>
  </si>
  <si>
    <t>Indemnité kilométrique du 01/07/2018 au 30/06/2019 (€/km) :</t>
  </si>
  <si>
    <t>Indemnité kilométrique du 01/07/2019 au 30/06/2020 (€/km) :</t>
  </si>
  <si>
    <t>Si voiture</t>
  </si>
  <si>
    <t>Montant sur base indemnité /km</t>
  </si>
  <si>
    <t xml:space="preserve">km parcourus
</t>
  </si>
  <si>
    <t>Frais de parking</t>
  </si>
  <si>
    <t xml:space="preserve">Intervenant 4 : </t>
  </si>
  <si>
    <t xml:space="preserve">         En fonction de la date du déplacement, il y a lieu d'adapter la formule dans la colonne H</t>
  </si>
  <si>
    <t>% ETP presté dans le cadre de la subvention</t>
  </si>
  <si>
    <t>Unité de base = %</t>
  </si>
  <si>
    <t xml:space="preserve"> Fin. Privé</t>
  </si>
  <si>
    <t>SUBV 1</t>
  </si>
  <si>
    <t>Montant présenté dans la DC de la SUBV 1</t>
  </si>
  <si>
    <t>Réf. Dossier (= SUBV 1):</t>
  </si>
  <si>
    <t>1C - TIME SHEET</t>
  </si>
  <si>
    <t>Date paiement</t>
  </si>
  <si>
    <t>TOTAL GÉNÉRAL</t>
  </si>
  <si>
    <t>Période DC :</t>
  </si>
  <si>
    <t>Salarié /Indépendant en personne physique sous BCE n° XXXXX/Indépendant en société sous BCE n° XXXXX</t>
  </si>
  <si>
    <r>
      <t>Unité de base = %</t>
    </r>
    <r>
      <rPr>
        <b/>
        <i/>
        <sz val="10"/>
        <rFont val="Arial"/>
        <family val="2"/>
      </rPr>
      <t xml:space="preserve"> </t>
    </r>
  </si>
  <si>
    <r>
      <t xml:space="preserve">Taux d'affectation du </t>
    </r>
    <r>
      <rPr>
        <b/>
        <u/>
        <sz val="10"/>
        <rFont val="Arial"/>
        <family val="2"/>
      </rPr>
      <t>salaire</t>
    </r>
    <r>
      <rPr>
        <b/>
        <sz val="10"/>
        <rFont val="Arial"/>
        <family val="2"/>
      </rPr>
      <t xml:space="preserve"> aux actions réalisées dans le cadre de la subvention (= SUBV 1)</t>
    </r>
  </si>
  <si>
    <r>
      <t xml:space="preserve">Taux d'affectation global du </t>
    </r>
    <r>
      <rPr>
        <b/>
        <u/>
        <sz val="10"/>
        <rFont val="Arial"/>
        <family val="2"/>
      </rPr>
      <t>salaire</t>
    </r>
    <r>
      <rPr>
        <b/>
        <sz val="10"/>
        <rFont val="Arial"/>
        <family val="2"/>
      </rPr>
      <t xml:space="preserve"> sur d'autres financements publics ou privés</t>
    </r>
  </si>
  <si>
    <t>% ETP presté dans le cadre d'autres financements publics ou privés</t>
  </si>
  <si>
    <r>
      <t xml:space="preserve">Taux d'affectation global du </t>
    </r>
    <r>
      <rPr>
        <b/>
        <u/>
        <sz val="10"/>
        <rFont val="Arial"/>
        <family val="2"/>
      </rPr>
      <t>salaire</t>
    </r>
    <r>
      <rPr>
        <b/>
        <sz val="10"/>
        <rFont val="Arial"/>
        <family val="2"/>
      </rPr>
      <t xml:space="preserve"> dans le cadre de la subvention
</t>
    </r>
    <r>
      <rPr>
        <i/>
        <sz val="10"/>
        <rFont val="Arial"/>
        <family val="2"/>
      </rPr>
      <t>[</t>
    </r>
    <r>
      <rPr>
        <b/>
        <i/>
        <sz val="14"/>
        <rFont val="Arial"/>
        <family val="2"/>
      </rPr>
      <t xml:space="preserve">* </t>
    </r>
    <r>
      <rPr>
        <i/>
        <sz val="10"/>
        <rFont val="Arial"/>
        <family val="2"/>
      </rPr>
      <t>ces pourcentages sont à reporter dans l'onglet 1B Tableau financier]</t>
    </r>
  </si>
  <si>
    <r>
      <t xml:space="preserve">Taux d'affectation du </t>
    </r>
    <r>
      <rPr>
        <b/>
        <u/>
        <sz val="10"/>
        <rFont val="Arial"/>
        <family val="2"/>
      </rPr>
      <t>salaire</t>
    </r>
    <r>
      <rPr>
        <b/>
        <sz val="10"/>
        <rFont val="Arial"/>
        <family val="2"/>
      </rPr>
      <t xml:space="preserve"> sur d'autres financements publics ou privés
</t>
    </r>
    <r>
      <rPr>
        <i/>
        <sz val="10"/>
        <rFont val="Arial"/>
        <family val="2"/>
      </rPr>
      <t>[</t>
    </r>
    <r>
      <rPr>
        <b/>
        <i/>
        <sz val="14"/>
        <rFont val="Arial"/>
        <family val="2"/>
      </rPr>
      <t>*</t>
    </r>
    <r>
      <rPr>
        <i/>
        <sz val="10"/>
        <rFont val="Arial"/>
        <family val="2"/>
      </rPr>
      <t xml:space="preserve"> ces pourcentages sont à reporter dans l'onglet 1B Tableau financier]</t>
    </r>
  </si>
  <si>
    <t>Date du déplacement
(JJ/MM/AAAA)</t>
  </si>
  <si>
    <t>Plusieurs cellules comportent une formule</t>
  </si>
  <si>
    <r>
      <t xml:space="preserve">Contrôle de cohérence: le taux d'affectation du </t>
    </r>
    <r>
      <rPr>
        <b/>
        <u/>
        <sz val="11"/>
        <color theme="1"/>
        <rFont val="Calibri"/>
        <family val="2"/>
        <scheme val="minor"/>
      </rPr>
      <t>salaire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[pour chaque colonne le total doit être 100%]
[icône rouge si total est différent de 100 % et icône verte si total est 100%]</t>
    </r>
  </si>
  <si>
    <t>Contrôle de cohérence pour chaque dépense: le taux d'affectation total repris dans la colonne N doit être 100% [icône rouge si total est différent de 100 % et icône verte si total est 100%]</t>
  </si>
  <si>
    <t>Pour les frais de la rubrique A. Frais de personnel et de la rubrique B. Frais de sous-traitance, il est nécessaire de compléter d'abord l'onglet 1C Tme sheet et ensuite l'onglet 1B Tableau financier</t>
  </si>
  <si>
    <t>Pour les frais de la rubrique D. Frais de mission, il est nécessaire de compléter d'abord l'onglet 1D Frais de déplacement et ensuite l'onglet 1B Tableau financier</t>
  </si>
  <si>
    <t>NOM- prénom du
membre du personnel</t>
  </si>
  <si>
    <t xml:space="preserve">Fournisseur 
[ + NOM Prénom du personnel externe]
</t>
  </si>
  <si>
    <r>
      <t xml:space="preserve">Taux d'occupation GLOBAL (en % ETP) au sein de la structure </t>
    </r>
    <r>
      <rPr>
        <i/>
        <sz val="10"/>
        <rFont val="Arial"/>
        <family val="2"/>
      </rPr>
      <t>[à préciser mensuellement]</t>
    </r>
    <r>
      <rPr>
        <b/>
        <sz val="10"/>
        <rFont val="Arial"/>
        <family val="2"/>
      </rPr>
      <t xml:space="preserve">
</t>
    </r>
    <r>
      <rPr>
        <i/>
        <sz val="10"/>
        <rFont val="Arial"/>
        <family val="2"/>
      </rPr>
      <t>Par exemple, un contrat à 4/5 = 80% = 32 heures prestées par semaine</t>
    </r>
  </si>
  <si>
    <r>
      <t xml:space="preserve">Taux d'occupation GLOBAL (en % ETP) au sein de la structure </t>
    </r>
    <r>
      <rPr>
        <i/>
        <sz val="10"/>
        <rFont val="Arial"/>
        <family val="2"/>
      </rPr>
      <t>[à préciser mensuellement]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Par exemple, un contrat à 4/5 = 80% = 32 heures prestées par semaine</t>
    </r>
  </si>
  <si>
    <t xml:space="preserve">
</t>
  </si>
  <si>
    <t xml:space="preserve">Par intervenant, les frais de déplacement relatifs à une mission peuvent être globalisés mensuellement sur une note de frais unique, mais le détail doit être justifié ci-dessous. </t>
  </si>
  <si>
    <t>Par exemple - Etat Fédéral - SPF YYY - Dossier 3456 - NOM du projet - 01/01/2020 au 30/09/2020 - M. AAAA Bbb</t>
  </si>
  <si>
    <t>Par exemple - FWB - DG YYY - Dossier T789 - NOM du projet - 01/01/2020 au 30/06/2020 - Mme CCCC Ddd</t>
  </si>
  <si>
    <t>Par exemple - RW - SPW EER - Direction de la Formation prof. - Dossier 675432 - NOM du projet - 01/10/2019 au 30/09/2022 - M. EEEE Fff</t>
  </si>
  <si>
    <t>Par exemple - Sponsoring obtenu via l'entreprise ZZZ  - réf. 999888 - NOM du projet - 01/01/2020 au 31/03/2020 - Mme GGGG Hhhhh</t>
  </si>
  <si>
    <t>Mme X</t>
  </si>
  <si>
    <t>Informations générales sur les autres financements publics ou privés
(Organisme, Service, référence, nom du projet, durée, gestionnaire du dossier)</t>
  </si>
  <si>
    <t>M. Y</t>
  </si>
  <si>
    <t>Melle Z</t>
  </si>
  <si>
    <t>Indemnité kilométrique du 01/07/2020 au 30/06/2021 (€/km) :</t>
  </si>
  <si>
    <t>A. Frais de personnel = frais de personnel sous contrat "salarié"</t>
  </si>
  <si>
    <t>B. Frais de sous-traitance = frais pour des prestations réalisées par des personnes sous statut indépendant (en personne physique ou en société)</t>
  </si>
  <si>
    <t>A COMPLETER</t>
  </si>
  <si>
    <t xml:space="preserve">du    </t>
  </si>
  <si>
    <t>C. Frais de communication et d'actions</t>
  </si>
  <si>
    <t>Indemnité kilométrique du 01/07/2021 au 30/06/2022 (€/km)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</si>
</sst>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dd/mm/yy;@"/>
    <numFmt numFmtId="165" formatCode="0.0000"/>
    <numFmt numFmtId="166" formatCode="d/mm/yy;@"/>
    <numFmt numFmtId="167" formatCode="dd/mm/yyyy;@"/>
    <numFmt numFmtId="168" formatCode="m\/yyyy;;"/>
    <numFmt numFmtId="169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color rgb="FF00B050"/>
      <name val="Arial"/>
      <family val="2"/>
    </font>
    <font>
      <sz val="10"/>
      <color rgb="FF00B050"/>
      <name val="Arial"/>
      <family val="2"/>
    </font>
    <font>
      <sz val="10"/>
      <name val="Arial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i/>
      <sz val="11"/>
      <color rgb="FF00B050"/>
      <name val="Calibri"/>
      <family val="2"/>
      <scheme val="minor"/>
    </font>
    <font>
      <i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b/>
      <i/>
      <sz val="12"/>
      <color rgb="FF00B050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0"/>
      <name val="Arial"/>
      <family val="2"/>
    </font>
    <font>
      <b/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i/>
      <sz val="14"/>
      <name val="Arial"/>
      <family val="2"/>
    </font>
    <font>
      <i/>
      <sz val="11"/>
      <name val="Calibri"/>
      <family val="2"/>
      <scheme val="minor"/>
    </font>
    <font>
      <b/>
      <sz val="1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3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4" fontId="2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1" applyFont="1" applyAlignment="1">
      <alignment vertical="center"/>
    </xf>
    <xf numFmtId="164" fontId="3" fillId="0" borderId="0" xfId="0" applyNumberFormat="1" applyFont="1" applyAlignment="1">
      <alignment horizontal="center" vertical="center" wrapText="1"/>
    </xf>
    <xf numFmtId="44" fontId="3" fillId="0" borderId="0" xfId="1" applyFont="1" applyAlignment="1">
      <alignment vertical="center" wrapText="1"/>
    </xf>
    <xf numFmtId="0" fontId="4" fillId="0" borderId="0" xfId="0" applyFont="1" applyAlignment="1">
      <alignment horizontal="left" vertical="center"/>
    </xf>
    <xf numFmtId="44" fontId="4" fillId="0" borderId="0" xfId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44" fontId="5" fillId="0" borderId="0" xfId="1" applyFont="1" applyAlignment="1">
      <alignment horizontal="left" vertical="center"/>
    </xf>
    <xf numFmtId="165" fontId="4" fillId="0" borderId="0" xfId="0" applyNumberFormat="1" applyFont="1" applyAlignment="1">
      <alignment horizontal="left" vertical="center"/>
    </xf>
    <xf numFmtId="165" fontId="5" fillId="0" borderId="0" xfId="0" applyNumberFormat="1" applyFont="1" applyAlignment="1">
      <alignment horizontal="left" vertical="center"/>
    </xf>
    <xf numFmtId="165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 wrapText="1"/>
    </xf>
    <xf numFmtId="10" fontId="4" fillId="0" borderId="0" xfId="0" applyNumberFormat="1" applyFont="1" applyAlignment="1">
      <alignment horizontal="left" vertical="center"/>
    </xf>
    <xf numFmtId="10" fontId="5" fillId="0" borderId="0" xfId="0" applyNumberFormat="1" applyFont="1" applyAlignment="1">
      <alignment horizontal="left" vertical="center"/>
    </xf>
    <xf numFmtId="10" fontId="3" fillId="0" borderId="0" xfId="0" applyNumberFormat="1" applyFont="1" applyAlignment="1">
      <alignment vertical="center"/>
    </xf>
    <xf numFmtId="10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4" fontId="2" fillId="0" borderId="0" xfId="1" applyFont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10" fontId="2" fillId="0" borderId="0" xfId="0" applyNumberFormat="1" applyFont="1" applyAlignment="1">
      <alignment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164" fontId="3" fillId="0" borderId="26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1" fontId="4" fillId="0" borderId="0" xfId="0" applyNumberFormat="1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3" fillId="0" borderId="25" xfId="0" applyNumberFormat="1" applyFont="1" applyBorder="1" applyAlignment="1">
      <alignment horizontal="center" vertical="center" wrapText="1"/>
    </xf>
    <xf numFmtId="44" fontId="3" fillId="0" borderId="0" xfId="0" applyNumberFormat="1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10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64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44" fontId="8" fillId="0" borderId="0" xfId="1" applyFont="1" applyFill="1" applyAlignment="1">
      <alignment vertical="center" wrapText="1"/>
    </xf>
    <xf numFmtId="165" fontId="8" fillId="0" borderId="0" xfId="0" applyNumberFormat="1" applyFont="1" applyFill="1" applyAlignment="1">
      <alignment vertical="center" wrapText="1"/>
    </xf>
    <xf numFmtId="10" fontId="8" fillId="0" borderId="0" xfId="0" applyNumberFormat="1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4" fontId="4" fillId="0" borderId="0" xfId="1" applyNumberFormat="1" applyFont="1" applyAlignment="1">
      <alignment horizontal="left" vertical="center"/>
    </xf>
    <xf numFmtId="4" fontId="2" fillId="0" borderId="0" xfId="1" applyNumberFormat="1" applyFont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4" fontId="5" fillId="0" borderId="0" xfId="1" applyNumberFormat="1" applyFont="1" applyAlignment="1">
      <alignment horizontal="left" vertical="center"/>
    </xf>
    <xf numFmtId="4" fontId="3" fillId="0" borderId="0" xfId="1" applyNumberFormat="1" applyFont="1" applyAlignment="1">
      <alignment vertical="center"/>
    </xf>
    <xf numFmtId="4" fontId="3" fillId="0" borderId="4" xfId="1" applyNumberFormat="1" applyFont="1" applyBorder="1" applyAlignment="1">
      <alignment vertical="center" wrapText="1"/>
    </xf>
    <xf numFmtId="4" fontId="3" fillId="0" borderId="1" xfId="1" applyNumberFormat="1" applyFont="1" applyBorder="1" applyAlignment="1">
      <alignment vertical="center" wrapText="1"/>
    </xf>
    <xf numFmtId="4" fontId="3" fillId="0" borderId="7" xfId="1" applyNumberFormat="1" applyFont="1" applyBorder="1" applyAlignment="1">
      <alignment vertical="center" wrapText="1"/>
    </xf>
    <xf numFmtId="4" fontId="2" fillId="2" borderId="2" xfId="1" applyNumberFormat="1" applyFont="1" applyFill="1" applyBorder="1" applyAlignment="1">
      <alignment vertical="center" wrapText="1"/>
    </xf>
    <xf numFmtId="4" fontId="3" fillId="0" borderId="26" xfId="1" applyNumberFormat="1" applyFont="1" applyBorder="1" applyAlignment="1">
      <alignment vertical="center" wrapText="1"/>
    </xf>
    <xf numFmtId="4" fontId="2" fillId="2" borderId="21" xfId="1" applyNumberFormat="1" applyFont="1" applyFill="1" applyBorder="1" applyAlignment="1">
      <alignment vertical="center" wrapText="1"/>
    </xf>
    <xf numFmtId="4" fontId="8" fillId="0" borderId="0" xfId="1" applyNumberFormat="1" applyFont="1" applyFill="1" applyAlignment="1">
      <alignment vertical="center" wrapText="1"/>
    </xf>
    <xf numFmtId="4" fontId="2" fillId="3" borderId="2" xfId="1" applyNumberFormat="1" applyFont="1" applyFill="1" applyBorder="1" applyAlignment="1">
      <alignment vertical="center" wrapText="1"/>
    </xf>
    <xf numFmtId="4" fontId="2" fillId="3" borderId="21" xfId="1" applyNumberFormat="1" applyFont="1" applyFill="1" applyBorder="1" applyAlignment="1">
      <alignment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2" borderId="7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Border="1" applyAlignment="1">
      <alignment horizontal="right" vertical="center" wrapText="1"/>
    </xf>
    <xf numFmtId="4" fontId="3" fillId="0" borderId="26" xfId="1" applyNumberFormat="1" applyFont="1" applyBorder="1" applyAlignment="1">
      <alignment horizontal="right" vertical="center" wrapText="1"/>
    </xf>
    <xf numFmtId="4" fontId="3" fillId="0" borderId="1" xfId="1" applyNumberFormat="1" applyFont="1" applyBorder="1" applyAlignment="1">
      <alignment horizontal="right" vertical="center" wrapText="1"/>
    </xf>
    <xf numFmtId="4" fontId="3" fillId="0" borderId="7" xfId="1" applyNumberFormat="1" applyFont="1" applyBorder="1" applyAlignment="1">
      <alignment horizontal="right" vertical="center" wrapText="1"/>
    </xf>
    <xf numFmtId="0" fontId="10" fillId="0" borderId="38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" fontId="10" fillId="0" borderId="33" xfId="0" applyNumberFormat="1" applyFont="1" applyBorder="1" applyAlignment="1">
      <alignment horizontal="left" vertical="center"/>
    </xf>
    <xf numFmtId="0" fontId="0" fillId="0" borderId="34" xfId="0" applyBorder="1" applyAlignment="1">
      <alignment vertical="center"/>
    </xf>
    <xf numFmtId="17" fontId="10" fillId="0" borderId="35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3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7" fontId="12" fillId="0" borderId="0" xfId="0" applyNumberFormat="1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11" fillId="0" borderId="9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17" fontId="10" fillId="0" borderId="42" xfId="0" applyNumberFormat="1" applyFont="1" applyBorder="1" applyAlignment="1">
      <alignment horizontal="left" vertical="center"/>
    </xf>
    <xf numFmtId="17" fontId="10" fillId="0" borderId="31" xfId="0" applyNumberFormat="1" applyFont="1" applyBorder="1" applyAlignment="1">
      <alignment horizontal="left" vertical="center"/>
    </xf>
    <xf numFmtId="0" fontId="0" fillId="4" borderId="4" xfId="0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0" fillId="4" borderId="3" xfId="0" applyNumberFormat="1" applyFont="1" applyFill="1" applyBorder="1" applyAlignment="1">
      <alignment horizontal="center" vertical="center" wrapText="1"/>
    </xf>
    <xf numFmtId="0" fontId="10" fillId="4" borderId="15" xfId="0" applyNumberFormat="1" applyFont="1" applyFill="1" applyBorder="1" applyAlignment="1">
      <alignment horizontal="center" vertical="center" wrapText="1"/>
    </xf>
    <xf numFmtId="0" fontId="10" fillId="4" borderId="6" xfId="0" applyNumberFormat="1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10" fillId="6" borderId="3" xfId="0" applyNumberFormat="1" applyFont="1" applyFill="1" applyBorder="1" applyAlignment="1">
      <alignment horizontal="center" vertical="center" wrapText="1"/>
    </xf>
    <xf numFmtId="0" fontId="10" fillId="6" borderId="1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0" fillId="0" borderId="0" xfId="0" applyNumberFormat="1" applyBorder="1" applyAlignment="1">
      <alignment vertical="center"/>
    </xf>
    <xf numFmtId="0" fontId="0" fillId="0" borderId="46" xfId="0" applyBorder="1" applyAlignment="1">
      <alignment vertical="center" wrapText="1"/>
    </xf>
    <xf numFmtId="3" fontId="0" fillId="0" borderId="46" xfId="0" applyNumberFormat="1" applyBorder="1" applyAlignment="1">
      <alignment vertical="center"/>
    </xf>
    <xf numFmtId="0" fontId="0" fillId="0" borderId="7" xfId="0" applyBorder="1" applyAlignment="1">
      <alignment vertical="center" wrapText="1"/>
    </xf>
    <xf numFmtId="3" fontId="0" fillId="0" borderId="7" xfId="0" applyNumberFormat="1" applyBorder="1" applyAlignment="1">
      <alignment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48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166" fontId="16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0" fillId="0" borderId="47" xfId="0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0" fontId="0" fillId="0" borderId="26" xfId="0" applyBorder="1" applyAlignment="1">
      <alignment vertical="center" wrapText="1"/>
    </xf>
    <xf numFmtId="3" fontId="0" fillId="0" borderId="49" xfId="0" applyNumberFormat="1" applyBorder="1" applyAlignment="1">
      <alignment vertical="center"/>
    </xf>
    <xf numFmtId="4" fontId="0" fillId="0" borderId="39" xfId="0" applyNumberFormat="1" applyBorder="1" applyAlignment="1">
      <alignment vertical="center"/>
    </xf>
    <xf numFmtId="4" fontId="0" fillId="0" borderId="40" xfId="0" applyNumberFormat="1" applyBorder="1" applyAlignment="1">
      <alignment vertical="center"/>
    </xf>
    <xf numFmtId="4" fontId="0" fillId="0" borderId="41" xfId="0" applyNumberFormat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22" fillId="0" borderId="31" xfId="0" applyFont="1" applyBorder="1" applyAlignment="1">
      <alignment vertical="center" wrapText="1"/>
    </xf>
    <xf numFmtId="0" fontId="23" fillId="0" borderId="31" xfId="0" applyFont="1" applyBorder="1" applyAlignment="1">
      <alignment vertical="center" wrapText="1"/>
    </xf>
    <xf numFmtId="0" fontId="5" fillId="0" borderId="31" xfId="0" applyFont="1" applyBorder="1" applyAlignment="1">
      <alignment vertical="center"/>
    </xf>
    <xf numFmtId="10" fontId="2" fillId="2" borderId="4" xfId="0" applyNumberFormat="1" applyFont="1" applyFill="1" applyBorder="1" applyAlignment="1">
      <alignment horizontal="center" vertical="center" wrapText="1"/>
    </xf>
    <xf numFmtId="4" fontId="2" fillId="2" borderId="7" xfId="1" applyNumberFormat="1" applyFont="1" applyFill="1" applyBorder="1" applyAlignment="1">
      <alignment horizontal="center" vertical="center" wrapText="1"/>
    </xf>
    <xf numFmtId="4" fontId="3" fillId="0" borderId="3" xfId="1" applyNumberFormat="1" applyFont="1" applyBorder="1" applyAlignment="1">
      <alignment vertical="center" wrapText="1"/>
    </xf>
    <xf numFmtId="4" fontId="3" fillId="0" borderId="15" xfId="1" applyNumberFormat="1" applyFont="1" applyBorder="1" applyAlignment="1">
      <alignment vertical="center" wrapText="1"/>
    </xf>
    <xf numFmtId="4" fontId="3" fillId="0" borderId="6" xfId="1" applyNumberFormat="1" applyFont="1" applyBorder="1" applyAlignment="1">
      <alignment vertical="center" wrapText="1"/>
    </xf>
    <xf numFmtId="4" fontId="2" fillId="3" borderId="15" xfId="1" applyNumberFormat="1" applyFont="1" applyFill="1" applyBorder="1" applyAlignment="1">
      <alignment horizontal="center" vertical="center" wrapText="1"/>
    </xf>
    <xf numFmtId="10" fontId="2" fillId="2" borderId="46" xfId="0" applyNumberFormat="1" applyFont="1" applyFill="1" applyBorder="1" applyAlignment="1">
      <alignment horizontal="center" vertical="center" wrapText="1"/>
    </xf>
    <xf numFmtId="4" fontId="2" fillId="3" borderId="45" xfId="1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" fontId="0" fillId="0" borderId="4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1" fontId="4" fillId="0" borderId="0" xfId="0" applyNumberFormat="1" applyFont="1" applyAlignment="1">
      <alignment horizontal="left" vertical="center" wrapText="1"/>
    </xf>
    <xf numFmtId="4" fontId="0" fillId="0" borderId="43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0" fontId="0" fillId="0" borderId="10" xfId="0" applyBorder="1"/>
    <xf numFmtId="3" fontId="26" fillId="0" borderId="45" xfId="0" applyNumberFormat="1" applyFont="1" applyBorder="1" applyAlignment="1">
      <alignment vertical="center" wrapText="1"/>
    </xf>
    <xf numFmtId="3" fontId="13" fillId="0" borderId="25" xfId="0" applyNumberFormat="1" applyFont="1" applyBorder="1" applyAlignment="1">
      <alignment vertical="center" wrapText="1"/>
    </xf>
    <xf numFmtId="3" fontId="13" fillId="0" borderId="15" xfId="0" applyNumberFormat="1" applyFont="1" applyBorder="1" applyAlignment="1">
      <alignment vertical="center" wrapText="1"/>
    </xf>
    <xf numFmtId="1" fontId="4" fillId="0" borderId="0" xfId="0" applyNumberFormat="1" applyFont="1" applyAlignment="1">
      <alignment horizontal="left" vertical="center"/>
    </xf>
    <xf numFmtId="167" fontId="27" fillId="0" borderId="1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9" fontId="0" fillId="0" borderId="27" xfId="0" applyNumberFormat="1" applyBorder="1" applyAlignment="1">
      <alignment vertical="center"/>
    </xf>
    <xf numFmtId="9" fontId="0" fillId="6" borderId="4" xfId="0" applyNumberFormat="1" applyFill="1" applyBorder="1" applyAlignment="1">
      <alignment horizontal="center" vertical="center"/>
    </xf>
    <xf numFmtId="9" fontId="0" fillId="6" borderId="5" xfId="0" applyNumberFormat="1" applyFill="1" applyBorder="1" applyAlignment="1">
      <alignment horizontal="center" vertical="center"/>
    </xf>
    <xf numFmtId="9" fontId="0" fillId="6" borderId="1" xfId="0" applyNumberFormat="1" applyFill="1" applyBorder="1" applyAlignment="1">
      <alignment horizontal="center" vertical="center"/>
    </xf>
    <xf numFmtId="9" fontId="0" fillId="6" borderId="16" xfId="0" applyNumberFormat="1" applyFill="1" applyBorder="1" applyAlignment="1">
      <alignment horizontal="center" vertical="center"/>
    </xf>
    <xf numFmtId="9" fontId="13" fillId="6" borderId="7" xfId="0" applyNumberFormat="1" applyFont="1" applyFill="1" applyBorder="1" applyAlignment="1">
      <alignment horizontal="center" vertical="center"/>
    </xf>
    <xf numFmtId="9" fontId="13" fillId="6" borderId="8" xfId="0" applyNumberFormat="1" applyFont="1" applyFill="1" applyBorder="1" applyAlignment="1">
      <alignment horizontal="center" vertical="center"/>
    </xf>
    <xf numFmtId="9" fontId="10" fillId="7" borderId="28" xfId="0" applyNumberFormat="1" applyFont="1" applyFill="1" applyBorder="1" applyAlignment="1">
      <alignment horizontal="center" vertical="center"/>
    </xf>
    <xf numFmtId="9" fontId="10" fillId="7" borderId="29" xfId="0" applyNumberFormat="1" applyFont="1" applyFill="1" applyBorder="1" applyAlignment="1">
      <alignment horizontal="center" vertical="center"/>
    </xf>
    <xf numFmtId="9" fontId="0" fillId="4" borderId="4" xfId="0" applyNumberFormat="1" applyFill="1" applyBorder="1" applyAlignment="1">
      <alignment horizontal="center" vertical="center"/>
    </xf>
    <xf numFmtId="9" fontId="0" fillId="4" borderId="5" xfId="0" applyNumberFormat="1" applyFill="1" applyBorder="1" applyAlignment="1">
      <alignment horizontal="center" vertical="center"/>
    </xf>
    <xf numFmtId="9" fontId="0" fillId="4" borderId="1" xfId="0" applyNumberFormat="1" applyFill="1" applyBorder="1" applyAlignment="1">
      <alignment horizontal="center" vertical="center"/>
    </xf>
    <xf numFmtId="9" fontId="0" fillId="4" borderId="16" xfId="0" applyNumberFormat="1" applyFill="1" applyBorder="1" applyAlignment="1">
      <alignment horizontal="center" vertical="center"/>
    </xf>
    <xf numFmtId="9" fontId="0" fillId="4" borderId="7" xfId="0" applyNumberFormat="1" applyFill="1" applyBorder="1" applyAlignment="1">
      <alignment horizontal="center" vertical="center"/>
    </xf>
    <xf numFmtId="9" fontId="0" fillId="4" borderId="8" xfId="0" applyNumberFormat="1" applyFill="1" applyBorder="1" applyAlignment="1">
      <alignment horizontal="center" vertical="center"/>
    </xf>
    <xf numFmtId="9" fontId="10" fillId="5" borderId="28" xfId="0" applyNumberFormat="1" applyFont="1" applyFill="1" applyBorder="1" applyAlignment="1">
      <alignment horizontal="center" vertical="center"/>
    </xf>
    <xf numFmtId="9" fontId="10" fillId="5" borderId="29" xfId="0" applyNumberFormat="1" applyFont="1" applyFill="1" applyBorder="1" applyAlignment="1">
      <alignment horizontal="center" vertical="center"/>
    </xf>
    <xf numFmtId="10" fontId="2" fillId="8" borderId="4" xfId="0" applyNumberFormat="1" applyFont="1" applyFill="1" applyBorder="1" applyAlignment="1">
      <alignment horizontal="center" vertical="center" wrapText="1"/>
    </xf>
    <xf numFmtId="44" fontId="2" fillId="8" borderId="46" xfId="1" applyFont="1" applyFill="1" applyBorder="1" applyAlignment="1">
      <alignment horizontal="center" vertical="center" wrapText="1"/>
    </xf>
    <xf numFmtId="0" fontId="2" fillId="8" borderId="46" xfId="0" applyFont="1" applyFill="1" applyBorder="1" applyAlignment="1">
      <alignment horizontal="center" vertical="center" wrapText="1"/>
    </xf>
    <xf numFmtId="10" fontId="2" fillId="8" borderId="46" xfId="0" applyNumberFormat="1" applyFont="1" applyFill="1" applyBorder="1" applyAlignment="1">
      <alignment horizontal="center" vertical="center" wrapText="1"/>
    </xf>
    <xf numFmtId="9" fontId="3" fillId="7" borderId="4" xfId="0" applyNumberFormat="1" applyFont="1" applyFill="1" applyBorder="1" applyAlignment="1">
      <alignment vertical="center" wrapText="1"/>
    </xf>
    <xf numFmtId="9" fontId="3" fillId="4" borderId="4" xfId="0" applyNumberFormat="1" applyFont="1" applyFill="1" applyBorder="1" applyAlignment="1">
      <alignment vertical="center" wrapText="1"/>
    </xf>
    <xf numFmtId="9" fontId="3" fillId="0" borderId="4" xfId="0" applyNumberFormat="1" applyFont="1" applyBorder="1" applyAlignment="1">
      <alignment vertical="center" wrapText="1"/>
    </xf>
    <xf numFmtId="9" fontId="3" fillId="7" borderId="1" xfId="0" applyNumberFormat="1" applyFont="1" applyFill="1" applyBorder="1" applyAlignment="1">
      <alignment vertical="center" wrapText="1"/>
    </xf>
    <xf numFmtId="9" fontId="3" fillId="4" borderId="1" xfId="0" applyNumberFormat="1" applyFont="1" applyFill="1" applyBorder="1" applyAlignment="1">
      <alignment vertical="center" wrapText="1"/>
    </xf>
    <xf numFmtId="9" fontId="3" fillId="0" borderId="1" xfId="0" applyNumberFormat="1" applyFont="1" applyBorder="1" applyAlignment="1">
      <alignment vertical="center" wrapText="1"/>
    </xf>
    <xf numFmtId="9" fontId="3" fillId="7" borderId="7" xfId="0" applyNumberFormat="1" applyFont="1" applyFill="1" applyBorder="1" applyAlignment="1">
      <alignment vertical="center" wrapText="1"/>
    </xf>
    <xf numFmtId="9" fontId="3" fillId="4" borderId="7" xfId="0" applyNumberFormat="1" applyFont="1" applyFill="1" applyBorder="1" applyAlignment="1">
      <alignment vertical="center" wrapText="1"/>
    </xf>
    <xf numFmtId="9" fontId="3" fillId="0" borderId="7" xfId="0" applyNumberFormat="1" applyFont="1" applyBorder="1" applyAlignment="1">
      <alignment vertical="center" wrapText="1"/>
    </xf>
    <xf numFmtId="9" fontId="3" fillId="0" borderId="26" xfId="0" applyNumberFormat="1" applyFont="1" applyBorder="1" applyAlignment="1">
      <alignment vertical="center" wrapText="1"/>
    </xf>
    <xf numFmtId="9" fontId="3" fillId="7" borderId="26" xfId="0" applyNumberFormat="1" applyFont="1" applyFill="1" applyBorder="1" applyAlignment="1">
      <alignment vertical="center" wrapText="1"/>
    </xf>
    <xf numFmtId="9" fontId="3" fillId="4" borderId="26" xfId="0" applyNumberFormat="1" applyFont="1" applyFill="1" applyBorder="1" applyAlignment="1">
      <alignment vertical="center" wrapText="1"/>
    </xf>
    <xf numFmtId="10" fontId="2" fillId="9" borderId="4" xfId="0" applyNumberFormat="1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44" fontId="2" fillId="9" borderId="7" xfId="1" applyFont="1" applyFill="1" applyBorder="1" applyAlignment="1">
      <alignment horizontal="center" vertical="center" wrapText="1"/>
    </xf>
    <xf numFmtId="10" fontId="2" fillId="9" borderId="46" xfId="0" applyNumberFormat="1" applyFont="1" applyFill="1" applyBorder="1" applyAlignment="1">
      <alignment horizontal="center" vertical="center" wrapText="1"/>
    </xf>
    <xf numFmtId="4" fontId="2" fillId="0" borderId="13" xfId="1" applyNumberFormat="1" applyFont="1" applyBorder="1" applyAlignment="1">
      <alignment vertical="center" wrapText="1"/>
    </xf>
    <xf numFmtId="4" fontId="2" fillId="0" borderId="19" xfId="1" applyNumberFormat="1" applyFont="1" applyBorder="1" applyAlignment="1">
      <alignment vertical="center" wrapText="1"/>
    </xf>
    <xf numFmtId="4" fontId="2" fillId="0" borderId="17" xfId="1" applyNumberFormat="1" applyFont="1" applyBorder="1" applyAlignment="1">
      <alignment vertical="center" wrapText="1"/>
    </xf>
    <xf numFmtId="4" fontId="2" fillId="0" borderId="49" xfId="1" applyNumberFormat="1" applyFont="1" applyBorder="1" applyAlignment="1">
      <alignment vertical="center" wrapText="1"/>
    </xf>
    <xf numFmtId="4" fontId="4" fillId="0" borderId="0" xfId="1" applyNumberFormat="1" applyFont="1" applyBorder="1" applyAlignment="1">
      <alignment horizontal="left" vertical="center"/>
    </xf>
    <xf numFmtId="1" fontId="28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4" fontId="7" fillId="3" borderId="46" xfId="1" applyNumberFormat="1" applyFont="1" applyFill="1" applyBorder="1" applyAlignment="1">
      <alignment horizontal="center" vertical="center" wrapText="1"/>
    </xf>
    <xf numFmtId="0" fontId="7" fillId="3" borderId="51" xfId="0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4" fontId="29" fillId="2" borderId="2" xfId="1" applyNumberFormat="1" applyFont="1" applyFill="1" applyBorder="1" applyAlignment="1">
      <alignment vertical="center" wrapText="1"/>
    </xf>
    <xf numFmtId="4" fontId="29" fillId="3" borderId="2" xfId="1" applyNumberFormat="1" applyFont="1" applyFill="1" applyBorder="1" applyAlignment="1">
      <alignment vertical="center" wrapText="1"/>
    </xf>
    <xf numFmtId="1" fontId="29" fillId="0" borderId="0" xfId="0" applyNumberFormat="1" applyFont="1" applyFill="1" applyAlignment="1">
      <alignment horizontal="left" vertical="center"/>
    </xf>
    <xf numFmtId="1" fontId="4" fillId="7" borderId="0" xfId="0" applyNumberFormat="1" applyFont="1" applyFill="1" applyAlignment="1">
      <alignment horizontal="left" vertical="center"/>
    </xf>
    <xf numFmtId="0" fontId="4" fillId="7" borderId="0" xfId="0" applyFont="1" applyFill="1" applyAlignment="1">
      <alignment horizontal="center" vertical="center"/>
    </xf>
    <xf numFmtId="164" fontId="28" fillId="0" borderId="0" xfId="0" applyNumberFormat="1" applyFont="1" applyAlignment="1">
      <alignment horizontal="left" vertical="center"/>
    </xf>
    <xf numFmtId="17" fontId="11" fillId="0" borderId="43" xfId="0" applyNumberFormat="1" applyFont="1" applyBorder="1" applyAlignment="1">
      <alignment horizontal="left" vertical="center"/>
    </xf>
    <xf numFmtId="0" fontId="11" fillId="4" borderId="13" xfId="0" applyFont="1" applyFill="1" applyBorder="1" applyAlignment="1">
      <alignment horizontal="left" vertical="center" wrapText="1"/>
    </xf>
    <xf numFmtId="1" fontId="4" fillId="0" borderId="0" xfId="0" applyNumberFormat="1" applyFont="1" applyAlignment="1">
      <alignment vertical="center"/>
    </xf>
    <xf numFmtId="0" fontId="11" fillId="6" borderId="13" xfId="0" applyFont="1" applyFill="1" applyBorder="1" applyAlignment="1">
      <alignment horizontal="left" vertical="center" wrapText="1"/>
    </xf>
    <xf numFmtId="0" fontId="11" fillId="6" borderId="19" xfId="0" applyFont="1" applyFill="1" applyBorder="1" applyAlignment="1">
      <alignment horizontal="left" vertical="center" wrapText="1"/>
    </xf>
    <xf numFmtId="0" fontId="0" fillId="6" borderId="19" xfId="0" applyFill="1" applyBorder="1" applyAlignment="1">
      <alignment vertical="center" wrapText="1"/>
    </xf>
    <xf numFmtId="0" fontId="0" fillId="6" borderId="17" xfId="0" applyFill="1" applyBorder="1" applyAlignment="1">
      <alignment vertical="center" wrapText="1"/>
    </xf>
    <xf numFmtId="9" fontId="0" fillId="0" borderId="38" xfId="0" applyNumberFormat="1" applyBorder="1" applyAlignment="1">
      <alignment vertical="center"/>
    </xf>
    <xf numFmtId="0" fontId="18" fillId="0" borderId="9" xfId="0" applyFont="1" applyBorder="1" applyAlignment="1">
      <alignment vertical="center"/>
    </xf>
    <xf numFmtId="14" fontId="0" fillId="0" borderId="47" xfId="0" applyNumberFormat="1" applyBorder="1" applyAlignment="1">
      <alignment vertical="center" wrapText="1"/>
    </xf>
    <xf numFmtId="1" fontId="4" fillId="7" borderId="0" xfId="0" applyNumberFormat="1" applyFont="1" applyFill="1" applyAlignment="1">
      <alignment vertical="center"/>
    </xf>
    <xf numFmtId="9" fontId="10" fillId="10" borderId="38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/>
    </xf>
    <xf numFmtId="0" fontId="18" fillId="0" borderId="0" xfId="0" applyFont="1" applyBorder="1" applyAlignment="1">
      <alignment vertical="center"/>
    </xf>
    <xf numFmtId="0" fontId="5" fillId="7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67" fontId="25" fillId="0" borderId="1" xfId="0" applyNumberFormat="1" applyFont="1" applyBorder="1" applyAlignment="1">
      <alignment horizontal="center" vertical="center"/>
    </xf>
    <xf numFmtId="9" fontId="0" fillId="0" borderId="0" xfId="0" applyNumberFormat="1" applyBorder="1" applyAlignment="1">
      <alignment vertical="center"/>
    </xf>
    <xf numFmtId="0" fontId="0" fillId="6" borderId="3" xfId="0" applyFill="1" applyBorder="1" applyAlignment="1">
      <alignment horizontal="center" vertical="center"/>
    </xf>
    <xf numFmtId="9" fontId="0" fillId="6" borderId="3" xfId="0" applyNumberFormat="1" applyFill="1" applyBorder="1" applyAlignment="1">
      <alignment horizontal="center" vertical="center"/>
    </xf>
    <xf numFmtId="9" fontId="0" fillId="6" borderId="25" xfId="0" applyNumberFormat="1" applyFill="1" applyBorder="1" applyAlignment="1">
      <alignment horizontal="center" vertical="center"/>
    </xf>
    <xf numFmtId="9" fontId="0" fillId="6" borderId="15" xfId="0" applyNumberFormat="1" applyFill="1" applyBorder="1" applyAlignment="1">
      <alignment horizontal="center" vertical="center"/>
    </xf>
    <xf numFmtId="9" fontId="13" fillId="6" borderId="6" xfId="0" applyNumberFormat="1" applyFont="1" applyFill="1" applyBorder="1" applyAlignment="1">
      <alignment horizontal="center" vertical="center"/>
    </xf>
    <xf numFmtId="9" fontId="10" fillId="7" borderId="27" xfId="0" applyNumberFormat="1" applyFont="1" applyFill="1" applyBorder="1" applyAlignment="1">
      <alignment horizontal="center" vertical="center"/>
    </xf>
    <xf numFmtId="9" fontId="10" fillId="10" borderId="27" xfId="0" applyNumberFormat="1" applyFont="1" applyFill="1" applyBorder="1" applyAlignment="1">
      <alignment horizontal="center" vertical="center"/>
    </xf>
    <xf numFmtId="9" fontId="10" fillId="10" borderId="32" xfId="0" applyNumberFormat="1" applyFont="1" applyFill="1" applyBorder="1" applyAlignment="1">
      <alignment horizontal="center" vertical="center"/>
    </xf>
    <xf numFmtId="9" fontId="10" fillId="10" borderId="28" xfId="0" applyNumberFormat="1" applyFont="1" applyFill="1" applyBorder="1" applyAlignment="1">
      <alignment horizontal="center" vertical="center"/>
    </xf>
    <xf numFmtId="9" fontId="10" fillId="10" borderId="29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9" fontId="0" fillId="4" borderId="3" xfId="0" applyNumberFormat="1" applyFill="1" applyBorder="1" applyAlignment="1">
      <alignment horizontal="center" vertical="center"/>
    </xf>
    <xf numFmtId="9" fontId="0" fillId="4" borderId="15" xfId="0" applyNumberFormat="1" applyFill="1" applyBorder="1" applyAlignment="1">
      <alignment horizontal="center" vertical="center"/>
    </xf>
    <xf numFmtId="9" fontId="0" fillId="4" borderId="6" xfId="0" applyNumberFormat="1" applyFill="1" applyBorder="1" applyAlignment="1">
      <alignment horizontal="center" vertical="center"/>
    </xf>
    <xf numFmtId="9" fontId="10" fillId="5" borderId="27" xfId="0" applyNumberFormat="1" applyFont="1" applyFill="1" applyBorder="1" applyAlignment="1">
      <alignment horizontal="center" vertical="center"/>
    </xf>
    <xf numFmtId="9" fontId="0" fillId="0" borderId="2" xfId="0" applyNumberFormat="1" applyBorder="1" applyAlignment="1">
      <alignment vertical="center"/>
    </xf>
    <xf numFmtId="168" fontId="13" fillId="4" borderId="6" xfId="0" applyNumberFormat="1" applyFont="1" applyFill="1" applyBorder="1" applyAlignment="1">
      <alignment horizontal="center" vertical="center"/>
    </xf>
    <xf numFmtId="168" fontId="13" fillId="4" borderId="7" xfId="0" applyNumberFormat="1" applyFont="1" applyFill="1" applyBorder="1" applyAlignment="1">
      <alignment horizontal="center" vertical="center"/>
    </xf>
    <xf numFmtId="168" fontId="13" fillId="4" borderId="8" xfId="0" applyNumberFormat="1" applyFont="1" applyFill="1" applyBorder="1" applyAlignment="1">
      <alignment horizontal="center" vertical="center"/>
    </xf>
    <xf numFmtId="168" fontId="13" fillId="6" borderId="45" xfId="0" applyNumberFormat="1" applyFont="1" applyFill="1" applyBorder="1" applyAlignment="1">
      <alignment horizontal="center" vertical="center"/>
    </xf>
    <xf numFmtId="168" fontId="13" fillId="6" borderId="7" xfId="0" applyNumberFormat="1" applyFont="1" applyFill="1" applyBorder="1" applyAlignment="1">
      <alignment horizontal="center" vertical="center"/>
    </xf>
    <xf numFmtId="168" fontId="13" fillId="6" borderId="8" xfId="0" applyNumberFormat="1" applyFont="1" applyFill="1" applyBorder="1" applyAlignment="1">
      <alignment horizontal="center" vertical="center"/>
    </xf>
    <xf numFmtId="168" fontId="3" fillId="0" borderId="4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7" xfId="0" applyNumberFormat="1" applyFont="1" applyBorder="1" applyAlignment="1">
      <alignment horizontal="center" vertical="center" wrapText="1"/>
    </xf>
    <xf numFmtId="169" fontId="10" fillId="10" borderId="27" xfId="0" applyNumberFormat="1" applyFont="1" applyFill="1" applyBorder="1" applyAlignment="1">
      <alignment horizontal="center" vertical="center"/>
    </xf>
    <xf numFmtId="44" fontId="23" fillId="0" borderId="0" xfId="1" applyFont="1" applyAlignment="1">
      <alignment horizontal="left" vertical="center"/>
    </xf>
    <xf numFmtId="1" fontId="23" fillId="0" borderId="0" xfId="0" applyNumberFormat="1" applyFont="1" applyAlignment="1">
      <alignment vertical="center"/>
    </xf>
    <xf numFmtId="1" fontId="23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44" fontId="25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2" fillId="3" borderId="52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7" fontId="3" fillId="0" borderId="13" xfId="0" applyNumberFormat="1" applyFont="1" applyBorder="1" applyAlignment="1">
      <alignment horizontal="center" vertical="center" wrapText="1"/>
    </xf>
    <xf numFmtId="17" fontId="3" fillId="0" borderId="22" xfId="0" applyNumberFormat="1" applyFont="1" applyBorder="1" applyAlignment="1">
      <alignment horizontal="center" vertical="center" wrapText="1"/>
    </xf>
    <xf numFmtId="17" fontId="3" fillId="0" borderId="14" xfId="0" applyNumberFormat="1" applyFont="1" applyBorder="1" applyAlignment="1">
      <alignment horizontal="center" vertical="center" wrapText="1"/>
    </xf>
    <xf numFmtId="165" fontId="2" fillId="8" borderId="4" xfId="0" applyNumberFormat="1" applyFont="1" applyFill="1" applyBorder="1" applyAlignment="1">
      <alignment horizontal="center" vertical="center" wrapText="1"/>
    </xf>
    <xf numFmtId="165" fontId="2" fillId="8" borderId="46" xfId="0" applyNumberFormat="1" applyFont="1" applyFill="1" applyBorder="1" applyAlignment="1">
      <alignment horizontal="center" vertical="center" wrapText="1"/>
    </xf>
    <xf numFmtId="4" fontId="2" fillId="8" borderId="13" xfId="1" applyNumberFormat="1" applyFont="1" applyFill="1" applyBorder="1" applyAlignment="1">
      <alignment horizontal="center" vertical="center" wrapText="1"/>
    </xf>
    <xf numFmtId="4" fontId="2" fillId="8" borderId="50" xfId="1" applyNumberFormat="1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46" xfId="0" applyFont="1" applyFill="1" applyBorder="1" applyAlignment="1">
      <alignment horizontal="center" vertical="center" wrapText="1"/>
    </xf>
    <xf numFmtId="44" fontId="2" fillId="8" borderId="4" xfId="1" applyFont="1" applyFill="1" applyBorder="1" applyAlignment="1">
      <alignment horizontal="center" vertical="center" wrapText="1"/>
    </xf>
    <xf numFmtId="44" fontId="2" fillId="8" borderId="46" xfId="1" applyFont="1" applyFill="1" applyBorder="1" applyAlignment="1">
      <alignment horizontal="center" vertical="center" wrapText="1"/>
    </xf>
    <xf numFmtId="4" fontId="2" fillId="9" borderId="60" xfId="1" applyNumberFormat="1" applyFont="1" applyFill="1" applyBorder="1" applyAlignment="1">
      <alignment horizontal="center" vertical="center" wrapText="1"/>
    </xf>
    <xf numFmtId="4" fontId="2" fillId="9" borderId="61" xfId="1" applyNumberFormat="1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2" fillId="9" borderId="56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57" xfId="0" applyFont="1" applyFill="1" applyBorder="1" applyAlignment="1">
      <alignment horizontal="center" vertical="center" wrapText="1"/>
    </xf>
    <xf numFmtId="4" fontId="2" fillId="2" borderId="60" xfId="1" applyNumberFormat="1" applyFont="1" applyFill="1" applyBorder="1" applyAlignment="1">
      <alignment horizontal="center" vertical="center" wrapText="1"/>
    </xf>
    <xf numFmtId="4" fontId="2" fillId="2" borderId="61" xfId="1" applyNumberFormat="1" applyFont="1" applyFill="1" applyBorder="1" applyAlignment="1">
      <alignment horizontal="center" vertical="center" wrapText="1"/>
    </xf>
    <xf numFmtId="1" fontId="2" fillId="9" borderId="58" xfId="0" applyNumberFormat="1" applyFont="1" applyFill="1" applyBorder="1" applyAlignment="1">
      <alignment horizontal="center" vertical="center" wrapText="1"/>
    </xf>
    <xf numFmtId="1" fontId="2" fillId="9" borderId="59" xfId="0" applyNumberFormat="1" applyFont="1" applyFill="1" applyBorder="1" applyAlignment="1">
      <alignment horizontal="center" vertical="center" wrapText="1"/>
    </xf>
    <xf numFmtId="164" fontId="2" fillId="9" borderId="54" xfId="0" applyNumberFormat="1" applyFont="1" applyFill="1" applyBorder="1" applyAlignment="1">
      <alignment horizontal="center" vertical="center" wrapText="1"/>
    </xf>
    <xf numFmtId="164" fontId="2" fillId="9" borderId="55" xfId="0" applyNumberFormat="1" applyFont="1" applyFill="1" applyBorder="1" applyAlignment="1">
      <alignment horizontal="center" vertical="center" wrapText="1"/>
    </xf>
    <xf numFmtId="0" fontId="2" fillId="9" borderId="54" xfId="0" applyFont="1" applyFill="1" applyBorder="1" applyAlignment="1">
      <alignment horizontal="center" vertical="center" wrapText="1"/>
    </xf>
    <xf numFmtId="0" fontId="2" fillId="9" borderId="55" xfId="0" applyFont="1" applyFill="1" applyBorder="1" applyAlignment="1">
      <alignment horizontal="center" vertical="center" wrapText="1"/>
    </xf>
    <xf numFmtId="1" fontId="2" fillId="8" borderId="3" xfId="0" applyNumberFormat="1" applyFont="1" applyFill="1" applyBorder="1" applyAlignment="1">
      <alignment horizontal="center" vertical="center" wrapText="1"/>
    </xf>
    <xf numFmtId="1" fontId="2" fillId="8" borderId="45" xfId="0" applyNumberFormat="1" applyFont="1" applyFill="1" applyBorder="1" applyAlignment="1">
      <alignment horizontal="center" vertical="center" wrapText="1"/>
    </xf>
    <xf numFmtId="164" fontId="2" fillId="8" borderId="4" xfId="0" applyNumberFormat="1" applyFont="1" applyFill="1" applyBorder="1" applyAlignment="1">
      <alignment horizontal="center" vertical="center" wrapText="1"/>
    </xf>
    <xf numFmtId="164" fontId="2" fillId="8" borderId="46" xfId="0" applyNumberFormat="1" applyFont="1" applyFill="1" applyBorder="1" applyAlignment="1">
      <alignment horizontal="center" vertical="center" wrapText="1"/>
    </xf>
    <xf numFmtId="17" fontId="3" fillId="0" borderId="19" xfId="0" applyNumberFormat="1" applyFont="1" applyBorder="1" applyAlignment="1">
      <alignment horizontal="center" vertical="center" wrapText="1"/>
    </xf>
    <xf numFmtId="17" fontId="3" fillId="0" borderId="23" xfId="0" applyNumberFormat="1" applyFont="1" applyBorder="1" applyAlignment="1">
      <alignment horizontal="center" vertical="center" wrapText="1"/>
    </xf>
    <xf numFmtId="17" fontId="3" fillId="0" borderId="2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" fontId="2" fillId="2" borderId="58" xfId="0" applyNumberFormat="1" applyFont="1" applyFill="1" applyBorder="1" applyAlignment="1">
      <alignment horizontal="center" vertical="center" wrapText="1"/>
    </xf>
    <xf numFmtId="1" fontId="2" fillId="2" borderId="59" xfId="0" applyNumberFormat="1" applyFont="1" applyFill="1" applyBorder="1" applyAlignment="1">
      <alignment horizontal="center" vertical="center" wrapText="1"/>
    </xf>
    <xf numFmtId="164" fontId="2" fillId="2" borderId="54" xfId="0" applyNumberFormat="1" applyFont="1" applyFill="1" applyBorder="1" applyAlignment="1">
      <alignment horizontal="center" vertical="center" wrapText="1"/>
    </xf>
    <xf numFmtId="164" fontId="2" fillId="2" borderId="55" xfId="0" applyNumberFormat="1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" fontId="2" fillId="2" borderId="13" xfId="1" applyNumberFormat="1" applyFont="1" applyFill="1" applyBorder="1" applyAlignment="1">
      <alignment horizontal="center" vertical="center" wrapText="1"/>
    </xf>
    <xf numFmtId="4" fontId="2" fillId="2" borderId="17" xfId="1" applyNumberFormat="1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17" fontId="10" fillId="7" borderId="30" xfId="0" applyNumberFormat="1" applyFont="1" applyFill="1" applyBorder="1" applyAlignment="1">
      <alignment horizontal="center" vertical="center" wrapText="1"/>
    </xf>
    <xf numFmtId="17" fontId="10" fillId="7" borderId="31" xfId="0" applyNumberFormat="1" applyFont="1" applyFill="1" applyBorder="1" applyAlignment="1">
      <alignment horizontal="center" vertical="center" wrapText="1"/>
    </xf>
    <xf numFmtId="17" fontId="10" fillId="10" borderId="30" xfId="0" applyNumberFormat="1" applyFont="1" applyFill="1" applyBorder="1" applyAlignment="1">
      <alignment horizontal="center" vertical="center" wrapText="1"/>
    </xf>
    <xf numFmtId="17" fontId="10" fillId="10" borderId="31" xfId="0" applyNumberFormat="1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17" fontId="10" fillId="10" borderId="63" xfId="0" applyNumberFormat="1" applyFont="1" applyFill="1" applyBorder="1" applyAlignment="1">
      <alignment horizontal="left" vertical="center" wrapText="1"/>
    </xf>
    <xf numFmtId="17" fontId="10" fillId="10" borderId="24" xfId="0" applyNumberFormat="1" applyFont="1" applyFill="1" applyBorder="1" applyAlignment="1">
      <alignment horizontal="left" vertical="center"/>
    </xf>
    <xf numFmtId="0" fontId="10" fillId="7" borderId="30" xfId="0" applyFont="1" applyFill="1" applyBorder="1" applyAlignment="1">
      <alignment horizontal="center" vertical="center"/>
    </xf>
    <xf numFmtId="0" fontId="10" fillId="7" borderId="31" xfId="0" applyFont="1" applyFill="1" applyBorder="1" applyAlignment="1">
      <alignment horizontal="center" vertical="center"/>
    </xf>
    <xf numFmtId="0" fontId="10" fillId="7" borderId="32" xfId="0" applyFont="1" applyFill="1" applyBorder="1" applyAlignment="1">
      <alignment horizontal="center" vertical="center"/>
    </xf>
    <xf numFmtId="0" fontId="10" fillId="6" borderId="33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17" fontId="10" fillId="5" borderId="30" xfId="0" applyNumberFormat="1" applyFont="1" applyFill="1" applyBorder="1" applyAlignment="1">
      <alignment horizontal="center" vertical="center" wrapText="1"/>
    </xf>
    <xf numFmtId="17" fontId="10" fillId="5" borderId="31" xfId="0" applyNumberFormat="1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right" vertical="center" wrapText="1"/>
    </xf>
    <xf numFmtId="0" fontId="9" fillId="0" borderId="44" xfId="0" applyFont="1" applyBorder="1" applyAlignment="1">
      <alignment horizontal="right" vertical="center"/>
    </xf>
    <xf numFmtId="0" fontId="10" fillId="0" borderId="6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34" fillId="0" borderId="50" xfId="0" applyFont="1" applyBorder="1" applyAlignment="1">
      <alignment horizontal="left" vertical="center" wrapText="1"/>
    </xf>
    <xf numFmtId="0" fontId="34" fillId="0" borderId="64" xfId="0" applyFont="1" applyBorder="1" applyAlignment="1">
      <alignment horizontal="left" vertical="center" wrapText="1"/>
    </xf>
    <xf numFmtId="0" fontId="34" fillId="0" borderId="48" xfId="0" applyFont="1" applyBorder="1" applyAlignment="1">
      <alignment horizontal="left" vertical="center" wrapText="1"/>
    </xf>
    <xf numFmtId="0" fontId="34" fillId="0" borderId="65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4" fillId="0" borderId="66" xfId="0" applyFont="1" applyBorder="1" applyAlignment="1">
      <alignment horizontal="left" vertical="center" wrapText="1"/>
    </xf>
    <xf numFmtId="0" fontId="34" fillId="0" borderId="49" xfId="0" applyFont="1" applyBorder="1" applyAlignment="1">
      <alignment horizontal="left" vertical="center" wrapText="1"/>
    </xf>
    <xf numFmtId="0" fontId="34" fillId="0" borderId="43" xfId="0" applyFont="1" applyBorder="1" applyAlignment="1">
      <alignment horizontal="left" vertical="center" wrapText="1"/>
    </xf>
    <xf numFmtId="0" fontId="34" fillId="0" borderId="47" xfId="0" applyFont="1" applyBorder="1" applyAlignment="1">
      <alignment horizontal="left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95250</xdr:rowOff>
    </xdr:from>
    <xdr:to>
      <xdr:col>2</xdr:col>
      <xdr:colOff>502008</xdr:colOff>
      <xdr:row>3</xdr:row>
      <xdr:rowOff>171450</xdr:rowOff>
    </xdr:to>
    <xdr:pic>
      <xdr:nvPicPr>
        <xdr:cNvPr id="4" name="Image 1" descr="spw_economie.png">
          <a:extLst>
            <a:ext uri="{FF2B5EF4-FFF2-40B4-BE49-F238E27FC236}">
              <a16:creationId xmlns:a16="http://schemas.microsoft.com/office/drawing/2014/main" id="{F9A96EE5-AB2E-4A8A-89F7-922079AC9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0"/>
          <a:ext cx="1454508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6</xdr:row>
      <xdr:rowOff>19050</xdr:rowOff>
    </xdr:from>
    <xdr:to>
      <xdr:col>0</xdr:col>
      <xdr:colOff>292100</xdr:colOff>
      <xdr:row>7</xdr:row>
      <xdr:rowOff>33773</xdr:rowOff>
    </xdr:to>
    <xdr:pic>
      <xdr:nvPicPr>
        <xdr:cNvPr id="5" name="Image 4" descr="Résultat de recherche d'images pour &quot;pictogramme danger&quot;">
          <a:extLst>
            <a:ext uri="{FF2B5EF4-FFF2-40B4-BE49-F238E27FC236}">
              <a16:creationId xmlns:a16="http://schemas.microsoft.com/office/drawing/2014/main" id="{A4002722-4CD8-429D-866F-FAFE9D63D289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1219200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114300</xdr:rowOff>
    </xdr:from>
    <xdr:to>
      <xdr:col>1</xdr:col>
      <xdr:colOff>647699</xdr:colOff>
      <xdr:row>3</xdr:row>
      <xdr:rowOff>66675</xdr:rowOff>
    </xdr:to>
    <xdr:pic>
      <xdr:nvPicPr>
        <xdr:cNvPr id="6" name="Image 1" descr="spw_economie.png">
          <a:extLst>
            <a:ext uri="{FF2B5EF4-FFF2-40B4-BE49-F238E27FC236}">
              <a16:creationId xmlns:a16="http://schemas.microsoft.com/office/drawing/2014/main" id="{741AC50B-2CA3-4149-AF57-246B41C4D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14300"/>
          <a:ext cx="1362074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371475</xdr:colOff>
      <xdr:row>5</xdr:row>
      <xdr:rowOff>85725</xdr:rowOff>
    </xdr:from>
    <xdr:to>
      <xdr:col>2</xdr:col>
      <xdr:colOff>549275</xdr:colOff>
      <xdr:row>5</xdr:row>
      <xdr:rowOff>262373</xdr:rowOff>
    </xdr:to>
    <xdr:pic>
      <xdr:nvPicPr>
        <xdr:cNvPr id="7" name="Image 6" descr="Résultat de recherche d'images pour &quot;pictogramme danger&quot;">
          <a:extLst>
            <a:ext uri="{FF2B5EF4-FFF2-40B4-BE49-F238E27FC236}">
              <a16:creationId xmlns:a16="http://schemas.microsoft.com/office/drawing/2014/main" id="{1FE94FEA-2E85-4A96-977F-998DA8A72943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62725" y="1276350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22</xdr:row>
      <xdr:rowOff>28575</xdr:rowOff>
    </xdr:from>
    <xdr:to>
      <xdr:col>0</xdr:col>
      <xdr:colOff>473075</xdr:colOff>
      <xdr:row>22</xdr:row>
      <xdr:rowOff>205223</xdr:rowOff>
    </xdr:to>
    <xdr:pic>
      <xdr:nvPicPr>
        <xdr:cNvPr id="8" name="Image 7" descr="Résultat de recherche d'images pour &quot;pictogramme danger&quot;">
          <a:extLst>
            <a:ext uri="{FF2B5EF4-FFF2-40B4-BE49-F238E27FC236}">
              <a16:creationId xmlns:a16="http://schemas.microsoft.com/office/drawing/2014/main" id="{C081C5C0-3C9F-46A4-97CF-859D1424E674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5275" y="5267325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23</xdr:row>
      <xdr:rowOff>9525</xdr:rowOff>
    </xdr:from>
    <xdr:to>
      <xdr:col>0</xdr:col>
      <xdr:colOff>482600</xdr:colOff>
      <xdr:row>23</xdr:row>
      <xdr:rowOff>186173</xdr:rowOff>
    </xdr:to>
    <xdr:pic>
      <xdr:nvPicPr>
        <xdr:cNvPr id="9" name="Image 8" descr="Résultat de recherche d'images pour &quot;pictogramme danger&quot;">
          <a:extLst>
            <a:ext uri="{FF2B5EF4-FFF2-40B4-BE49-F238E27FC236}">
              <a16:creationId xmlns:a16="http://schemas.microsoft.com/office/drawing/2014/main" id="{7474D63D-CE4B-405A-92A6-A29096C91B0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0" y="5486400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32</xdr:row>
      <xdr:rowOff>33338</xdr:rowOff>
    </xdr:from>
    <xdr:to>
      <xdr:col>0</xdr:col>
      <xdr:colOff>349250</xdr:colOff>
      <xdr:row>32</xdr:row>
      <xdr:rowOff>209986</xdr:rowOff>
    </xdr:to>
    <xdr:pic>
      <xdr:nvPicPr>
        <xdr:cNvPr id="10" name="Image 9" descr="Résultat de recherche d'images pour &quot;pictogramme danger&quot;">
          <a:extLst>
            <a:ext uri="{FF2B5EF4-FFF2-40B4-BE49-F238E27FC236}">
              <a16:creationId xmlns:a16="http://schemas.microsoft.com/office/drawing/2014/main" id="{33C8EFE6-20A5-4777-811E-F2D45CF9863F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" y="9546432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33</xdr:row>
      <xdr:rowOff>64294</xdr:rowOff>
    </xdr:from>
    <xdr:to>
      <xdr:col>0</xdr:col>
      <xdr:colOff>682625</xdr:colOff>
      <xdr:row>34</xdr:row>
      <xdr:rowOff>2817</xdr:rowOff>
    </xdr:to>
    <xdr:pic>
      <xdr:nvPicPr>
        <xdr:cNvPr id="11" name="Image 10" descr="Résultat de recherche d'images pour &quot;pictogramme danger&quot;">
          <a:extLst>
            <a:ext uri="{FF2B5EF4-FFF2-40B4-BE49-F238E27FC236}">
              <a16:creationId xmlns:a16="http://schemas.microsoft.com/office/drawing/2014/main" id="{C91C8990-8E56-42EB-895E-A9AA92988E81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4825" y="9815513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419100</xdr:colOff>
      <xdr:row>35</xdr:row>
      <xdr:rowOff>247650</xdr:rowOff>
    </xdr:from>
    <xdr:to>
      <xdr:col>1</xdr:col>
      <xdr:colOff>596900</xdr:colOff>
      <xdr:row>35</xdr:row>
      <xdr:rowOff>424298</xdr:rowOff>
    </xdr:to>
    <xdr:pic>
      <xdr:nvPicPr>
        <xdr:cNvPr id="12" name="Image 11" descr="Résultat de recherche d'images pour &quot;pictogramme danger&quot;">
          <a:extLst>
            <a:ext uri="{FF2B5EF4-FFF2-40B4-BE49-F238E27FC236}">
              <a16:creationId xmlns:a16="http://schemas.microsoft.com/office/drawing/2014/main" id="{E67A818C-FA10-41C6-B00D-3B36627BA789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14450" y="10487025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371475</xdr:colOff>
      <xdr:row>37</xdr:row>
      <xdr:rowOff>85725</xdr:rowOff>
    </xdr:from>
    <xdr:ext cx="177800" cy="176648"/>
    <xdr:pic>
      <xdr:nvPicPr>
        <xdr:cNvPr id="37" name="Image 36" descr="Résultat de recherche d'images pour &quot;pictogramme danger&quot;">
          <a:extLst>
            <a:ext uri="{FF2B5EF4-FFF2-40B4-BE49-F238E27FC236}">
              <a16:creationId xmlns:a16="http://schemas.microsoft.com/office/drawing/2014/main" id="{696642AC-F8BD-4606-A3FB-8AA91A22B964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62725" y="1276350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295275</xdr:colOff>
      <xdr:row>54</xdr:row>
      <xdr:rowOff>28575</xdr:rowOff>
    </xdr:from>
    <xdr:ext cx="177800" cy="176648"/>
    <xdr:pic>
      <xdr:nvPicPr>
        <xdr:cNvPr id="38" name="Image 37" descr="Résultat de recherche d'images pour &quot;pictogramme danger&quot;">
          <a:extLst>
            <a:ext uri="{FF2B5EF4-FFF2-40B4-BE49-F238E27FC236}">
              <a16:creationId xmlns:a16="http://schemas.microsoft.com/office/drawing/2014/main" id="{462466A6-DF86-4EB9-BB45-F06A08C3DD12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5275" y="5857875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304800</xdr:colOff>
      <xdr:row>55</xdr:row>
      <xdr:rowOff>9525</xdr:rowOff>
    </xdr:from>
    <xdr:ext cx="177800" cy="176648"/>
    <xdr:pic>
      <xdr:nvPicPr>
        <xdr:cNvPr id="39" name="Image 38" descr="Résultat de recherche d'images pour &quot;pictogramme danger&quot;">
          <a:extLst>
            <a:ext uri="{FF2B5EF4-FFF2-40B4-BE49-F238E27FC236}">
              <a16:creationId xmlns:a16="http://schemas.microsoft.com/office/drawing/2014/main" id="{F9DDAB79-0864-464E-BFD5-9F195C9B140E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0" y="6191250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230981</xdr:colOff>
      <xdr:row>64</xdr:row>
      <xdr:rowOff>33338</xdr:rowOff>
    </xdr:from>
    <xdr:ext cx="177800" cy="176648"/>
    <xdr:pic>
      <xdr:nvPicPr>
        <xdr:cNvPr id="40" name="Image 39" descr="Résultat de recherche d'images pour &quot;pictogramme danger&quot;">
          <a:extLst>
            <a:ext uri="{FF2B5EF4-FFF2-40B4-BE49-F238E27FC236}">
              <a16:creationId xmlns:a16="http://schemas.microsoft.com/office/drawing/2014/main" id="{A979D965-454A-4EE1-9A9D-F03031A8977F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0981" y="19309557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504825</xdr:colOff>
      <xdr:row>65</xdr:row>
      <xdr:rowOff>40482</xdr:rowOff>
    </xdr:from>
    <xdr:ext cx="177800" cy="176648"/>
    <xdr:pic>
      <xdr:nvPicPr>
        <xdr:cNvPr id="41" name="Image 40" descr="Résultat de recherche d'images pour &quot;pictogramme danger&quot;">
          <a:extLst>
            <a:ext uri="{FF2B5EF4-FFF2-40B4-BE49-F238E27FC236}">
              <a16:creationId xmlns:a16="http://schemas.microsoft.com/office/drawing/2014/main" id="{9623BEB8-3240-489F-8B37-8B3C73210FF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4825" y="19554826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438150</xdr:colOff>
      <xdr:row>67</xdr:row>
      <xdr:rowOff>228600</xdr:rowOff>
    </xdr:from>
    <xdr:ext cx="177800" cy="176648"/>
    <xdr:pic>
      <xdr:nvPicPr>
        <xdr:cNvPr id="42" name="Image 41" descr="Résultat de recherche d'images pour &quot;pictogramme danger&quot;">
          <a:extLst>
            <a:ext uri="{FF2B5EF4-FFF2-40B4-BE49-F238E27FC236}">
              <a16:creationId xmlns:a16="http://schemas.microsoft.com/office/drawing/2014/main" id="{4F84160A-F055-408F-BD85-D85861C5CA1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3500" y="20240625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371475</xdr:colOff>
      <xdr:row>69</xdr:row>
      <xdr:rowOff>85725</xdr:rowOff>
    </xdr:from>
    <xdr:ext cx="177800" cy="176648"/>
    <xdr:pic>
      <xdr:nvPicPr>
        <xdr:cNvPr id="43" name="Image 42" descr="Résultat de recherche d'images pour &quot;pictogramme danger&quot;">
          <a:extLst>
            <a:ext uri="{FF2B5EF4-FFF2-40B4-BE49-F238E27FC236}">
              <a16:creationId xmlns:a16="http://schemas.microsoft.com/office/drawing/2014/main" id="{62406256-5DA4-40CA-B542-0BF6DC39A3E3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62725" y="1276350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295275</xdr:colOff>
      <xdr:row>86</xdr:row>
      <xdr:rowOff>28575</xdr:rowOff>
    </xdr:from>
    <xdr:ext cx="177800" cy="176648"/>
    <xdr:pic>
      <xdr:nvPicPr>
        <xdr:cNvPr id="44" name="Image 43" descr="Résultat de recherche d'images pour &quot;pictogramme danger&quot;">
          <a:extLst>
            <a:ext uri="{FF2B5EF4-FFF2-40B4-BE49-F238E27FC236}">
              <a16:creationId xmlns:a16="http://schemas.microsoft.com/office/drawing/2014/main" id="{BF23A729-9CCF-4364-958B-98AB8F7BEE9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5275" y="5857875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304800</xdr:colOff>
      <xdr:row>87</xdr:row>
      <xdr:rowOff>9525</xdr:rowOff>
    </xdr:from>
    <xdr:ext cx="177800" cy="176648"/>
    <xdr:pic>
      <xdr:nvPicPr>
        <xdr:cNvPr id="45" name="Image 44" descr="Résultat de recherche d'images pour &quot;pictogramme danger&quot;">
          <a:extLst>
            <a:ext uri="{FF2B5EF4-FFF2-40B4-BE49-F238E27FC236}">
              <a16:creationId xmlns:a16="http://schemas.microsoft.com/office/drawing/2014/main" id="{2FBC6627-3FC1-4EEC-A8B3-FD5CBFF99E6E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0" y="6191250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195262</xdr:colOff>
      <xdr:row>96</xdr:row>
      <xdr:rowOff>9525</xdr:rowOff>
    </xdr:from>
    <xdr:ext cx="177800" cy="176648"/>
    <xdr:pic>
      <xdr:nvPicPr>
        <xdr:cNvPr id="46" name="Image 45" descr="Résultat de recherche d'images pour &quot;pictogramme danger&quot;">
          <a:extLst>
            <a:ext uri="{FF2B5EF4-FFF2-40B4-BE49-F238E27FC236}">
              <a16:creationId xmlns:a16="http://schemas.microsoft.com/office/drawing/2014/main" id="{04D8AB19-332E-4F8F-9448-E8B17B198B1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5262" y="29048869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492919</xdr:colOff>
      <xdr:row>97</xdr:row>
      <xdr:rowOff>28575</xdr:rowOff>
    </xdr:from>
    <xdr:ext cx="177800" cy="176648"/>
    <xdr:pic>
      <xdr:nvPicPr>
        <xdr:cNvPr id="47" name="Image 46" descr="Résultat de recherche d'images pour &quot;pictogramme danger&quot;">
          <a:extLst>
            <a:ext uri="{FF2B5EF4-FFF2-40B4-BE49-F238E27FC236}">
              <a16:creationId xmlns:a16="http://schemas.microsoft.com/office/drawing/2014/main" id="{C47314A3-C9B7-47FC-AEF6-6782021F00CA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2919" y="29306044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419100</xdr:colOff>
      <xdr:row>99</xdr:row>
      <xdr:rowOff>247650</xdr:rowOff>
    </xdr:from>
    <xdr:ext cx="177800" cy="176648"/>
    <xdr:pic>
      <xdr:nvPicPr>
        <xdr:cNvPr id="48" name="Image 47" descr="Résultat de recherche d'images pour &quot;pictogramme danger&quot;">
          <a:extLst>
            <a:ext uri="{FF2B5EF4-FFF2-40B4-BE49-F238E27FC236}">
              <a16:creationId xmlns:a16="http://schemas.microsoft.com/office/drawing/2014/main" id="{916A98C1-1188-470A-B47C-7D8B2ECB0A85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14450" y="10487025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371475</xdr:colOff>
      <xdr:row>101</xdr:row>
      <xdr:rowOff>85725</xdr:rowOff>
    </xdr:from>
    <xdr:ext cx="177800" cy="176648"/>
    <xdr:pic>
      <xdr:nvPicPr>
        <xdr:cNvPr id="49" name="Image 48" descr="Résultat de recherche d'images pour &quot;pictogramme danger&quot;">
          <a:extLst>
            <a:ext uri="{FF2B5EF4-FFF2-40B4-BE49-F238E27FC236}">
              <a16:creationId xmlns:a16="http://schemas.microsoft.com/office/drawing/2014/main" id="{AD418A63-E022-4BA8-A09C-BD4947875ACA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62725" y="1276350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295275</xdr:colOff>
      <xdr:row>118</xdr:row>
      <xdr:rowOff>28575</xdr:rowOff>
    </xdr:from>
    <xdr:ext cx="177800" cy="176648"/>
    <xdr:pic>
      <xdr:nvPicPr>
        <xdr:cNvPr id="50" name="Image 49" descr="Résultat de recherche d'images pour &quot;pictogramme danger&quot;">
          <a:extLst>
            <a:ext uri="{FF2B5EF4-FFF2-40B4-BE49-F238E27FC236}">
              <a16:creationId xmlns:a16="http://schemas.microsoft.com/office/drawing/2014/main" id="{AFFB33CB-736B-4D90-A02D-A6DD374EFCCB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5275" y="5857875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304800</xdr:colOff>
      <xdr:row>119</xdr:row>
      <xdr:rowOff>9525</xdr:rowOff>
    </xdr:from>
    <xdr:ext cx="177800" cy="176648"/>
    <xdr:pic>
      <xdr:nvPicPr>
        <xdr:cNvPr id="51" name="Image 50" descr="Résultat de recherche d'images pour &quot;pictogramme danger&quot;">
          <a:extLst>
            <a:ext uri="{FF2B5EF4-FFF2-40B4-BE49-F238E27FC236}">
              <a16:creationId xmlns:a16="http://schemas.microsoft.com/office/drawing/2014/main" id="{5D804564-7807-45F2-B1DE-CA426C63BE26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0" y="6191250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219075</xdr:colOff>
      <xdr:row>128</xdr:row>
      <xdr:rowOff>21431</xdr:rowOff>
    </xdr:from>
    <xdr:ext cx="177800" cy="176648"/>
    <xdr:pic>
      <xdr:nvPicPr>
        <xdr:cNvPr id="52" name="Image 51" descr="Résultat de recherche d'images pour &quot;pictogramme danger&quot;">
          <a:extLst>
            <a:ext uri="{FF2B5EF4-FFF2-40B4-BE49-F238E27FC236}">
              <a16:creationId xmlns:a16="http://schemas.microsoft.com/office/drawing/2014/main" id="{C5EF7605-63CB-4DB9-A600-2A84EC008F9A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38823900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492919</xdr:colOff>
      <xdr:row>129</xdr:row>
      <xdr:rowOff>40481</xdr:rowOff>
    </xdr:from>
    <xdr:ext cx="177800" cy="176648"/>
    <xdr:pic>
      <xdr:nvPicPr>
        <xdr:cNvPr id="53" name="Image 52" descr="Résultat de recherche d'images pour &quot;pictogramme danger&quot;">
          <a:extLst>
            <a:ext uri="{FF2B5EF4-FFF2-40B4-BE49-F238E27FC236}">
              <a16:creationId xmlns:a16="http://schemas.microsoft.com/office/drawing/2014/main" id="{B6199994-2A55-4076-9E0C-8196F1F1E75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2919" y="39081075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419100</xdr:colOff>
      <xdr:row>131</xdr:row>
      <xdr:rowOff>247650</xdr:rowOff>
    </xdr:from>
    <xdr:ext cx="177800" cy="176648"/>
    <xdr:pic>
      <xdr:nvPicPr>
        <xdr:cNvPr id="54" name="Image 53" descr="Résultat de recherche d'images pour &quot;pictogramme danger&quot;">
          <a:extLst>
            <a:ext uri="{FF2B5EF4-FFF2-40B4-BE49-F238E27FC236}">
              <a16:creationId xmlns:a16="http://schemas.microsoft.com/office/drawing/2014/main" id="{8453703D-BDA9-48CB-89B0-FA919204AB6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14450" y="10487025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85726</xdr:rowOff>
    </xdr:from>
    <xdr:to>
      <xdr:col>1</xdr:col>
      <xdr:colOff>604262</xdr:colOff>
      <xdr:row>2</xdr:row>
      <xdr:rowOff>114300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FB9BBBAD-022E-4C47-81B6-C7BF5DF52F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85726"/>
          <a:ext cx="1543050" cy="761999"/>
        </a:xfrm>
        <a:prstGeom prst="rect">
          <a:avLst/>
        </a:prstGeom>
      </xdr:spPr>
    </xdr:pic>
    <xdr:clientData/>
  </xdr:twoCellAnchor>
  <xdr:twoCellAnchor editAs="oneCell">
    <xdr:from>
      <xdr:col>6</xdr:col>
      <xdr:colOff>59976</xdr:colOff>
      <xdr:row>5</xdr:row>
      <xdr:rowOff>201909</xdr:rowOff>
    </xdr:from>
    <xdr:to>
      <xdr:col>6</xdr:col>
      <xdr:colOff>237776</xdr:colOff>
      <xdr:row>6</xdr:row>
      <xdr:rowOff>106414</xdr:rowOff>
    </xdr:to>
    <xdr:pic>
      <xdr:nvPicPr>
        <xdr:cNvPr id="5" name="Image 4" descr="Résultat de recherche d'images pour &quot;pictogramme danger&quot;">
          <a:extLst>
            <a:ext uri="{FF2B5EF4-FFF2-40B4-BE49-F238E27FC236}">
              <a16:creationId xmlns:a16="http://schemas.microsoft.com/office/drawing/2014/main" id="{D7C6EEE0-08EC-4746-9498-358B58684C1A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96734" y="1614958"/>
          <a:ext cx="177800" cy="1766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345413</xdr:colOff>
      <xdr:row>9</xdr:row>
      <xdr:rowOff>136072</xdr:rowOff>
    </xdr:from>
    <xdr:to>
      <xdr:col>0</xdr:col>
      <xdr:colOff>575687</xdr:colOff>
      <xdr:row>10</xdr:row>
      <xdr:rowOff>157005</xdr:rowOff>
    </xdr:to>
    <xdr:pic>
      <xdr:nvPicPr>
        <xdr:cNvPr id="7" name="Image 6" descr="Résultat de recherche d'images pour &quot;pictogramme danger&quot;">
          <a:extLst>
            <a:ext uri="{FF2B5EF4-FFF2-40B4-BE49-F238E27FC236}">
              <a16:creationId xmlns:a16="http://schemas.microsoft.com/office/drawing/2014/main" id="{A675B77D-1A59-48F4-896F-B4530F341C9A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5413" y="2365550"/>
          <a:ext cx="230274" cy="2721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6A5EF-7061-4D9F-B7F4-529BEFD57EDE}">
  <sheetPr>
    <pageSetUpPr fitToPage="1"/>
  </sheetPr>
  <dimension ref="A1:R120"/>
  <sheetViews>
    <sheetView zoomScaleNormal="100" workbookViewId="0">
      <selection activeCell="A11" sqref="A11"/>
    </sheetView>
  </sheetViews>
  <sheetFormatPr baseColWidth="10" defaultColWidth="11.44140625" defaultRowHeight="13.8" outlineLevelCol="1" x14ac:dyDescent="0.3"/>
  <cols>
    <col min="1" max="1" width="7.109375" style="52" customWidth="1"/>
    <col min="2" max="2" width="9.44140625" style="9" customWidth="1"/>
    <col min="3" max="3" width="22.5546875" style="4" customWidth="1"/>
    <col min="4" max="4" width="13.44140625" style="3" customWidth="1"/>
    <col min="5" max="6" width="12.6640625" style="10" customWidth="1"/>
    <col min="7" max="7" width="12.6640625" style="3" customWidth="1"/>
    <col min="8" max="8" width="11.44140625" style="19" customWidth="1"/>
    <col min="9" max="9" width="11.44140625" style="23" customWidth="1"/>
    <col min="10" max="14" width="11.44140625" style="23" customWidth="1" outlineLevel="1"/>
    <col min="15" max="17" width="15.6640625" style="70" customWidth="1"/>
    <col min="18" max="18" width="21" style="4" customWidth="1"/>
    <col min="19" max="16384" width="11.44140625" style="4"/>
  </cols>
  <sheetData>
    <row r="1" spans="1:18" s="11" customFormat="1" ht="15.6" x14ac:dyDescent="0.3">
      <c r="F1" s="47" t="s">
        <v>0</v>
      </c>
      <c r="G1" s="24"/>
      <c r="H1" s="284" t="s">
        <v>117</v>
      </c>
      <c r="I1" s="12"/>
      <c r="J1" s="12"/>
      <c r="K1" s="12"/>
      <c r="L1" s="12"/>
      <c r="M1" s="12"/>
      <c r="N1" s="12"/>
      <c r="P1" s="226"/>
      <c r="Q1" s="58"/>
      <c r="R1" s="59"/>
    </row>
    <row r="2" spans="1:18" s="11" customFormat="1" ht="15.6" x14ac:dyDescent="0.3">
      <c r="F2" s="47" t="s">
        <v>1</v>
      </c>
      <c r="G2" s="24"/>
      <c r="H2" s="284" t="s">
        <v>117</v>
      </c>
      <c r="I2" s="12"/>
      <c r="J2" s="12"/>
      <c r="K2" s="12"/>
      <c r="L2" s="12"/>
      <c r="M2" s="12"/>
      <c r="N2" s="12"/>
      <c r="P2" s="226"/>
      <c r="Q2" s="60"/>
      <c r="R2" s="20"/>
    </row>
    <row r="3" spans="1:18" s="11" customFormat="1" ht="18" x14ac:dyDescent="0.3">
      <c r="C3" s="290" t="s">
        <v>54</v>
      </c>
      <c r="D3" s="290"/>
      <c r="E3" s="290"/>
      <c r="F3" s="236" t="s">
        <v>82</v>
      </c>
      <c r="G3" s="237"/>
      <c r="H3" s="284" t="s">
        <v>117</v>
      </c>
      <c r="I3" s="12"/>
      <c r="J3" s="12"/>
      <c r="K3" s="12"/>
      <c r="L3" s="12"/>
      <c r="M3" s="12"/>
      <c r="N3" s="12"/>
      <c r="O3" s="24"/>
      <c r="P3" s="68"/>
      <c r="Q3" s="16"/>
      <c r="R3" s="20"/>
    </row>
    <row r="4" spans="1:18" s="11" customFormat="1" ht="15.6" x14ac:dyDescent="0.3">
      <c r="E4" s="47"/>
      <c r="F4" s="182" t="s">
        <v>86</v>
      </c>
      <c r="G4" s="97" t="s">
        <v>46</v>
      </c>
      <c r="H4" s="183">
        <v>43831</v>
      </c>
      <c r="I4" s="97" t="s">
        <v>47</v>
      </c>
      <c r="J4" s="183">
        <v>44196</v>
      </c>
      <c r="K4" s="12"/>
      <c r="L4" s="12"/>
      <c r="M4" s="12"/>
      <c r="N4" s="12"/>
      <c r="O4" s="24"/>
      <c r="P4" s="68"/>
      <c r="Q4" s="16"/>
      <c r="R4" s="20"/>
    </row>
    <row r="5" spans="1:18" s="11" customFormat="1" ht="15.6" x14ac:dyDescent="0.3">
      <c r="E5" s="47"/>
      <c r="G5" s="24"/>
      <c r="H5" s="12"/>
      <c r="I5" s="12"/>
      <c r="J5" s="12"/>
      <c r="K5" s="12"/>
      <c r="L5" s="12"/>
      <c r="M5" s="12"/>
      <c r="N5" s="12"/>
      <c r="O5" s="24"/>
      <c r="P5" s="68"/>
      <c r="Q5" s="16"/>
      <c r="R5" s="20"/>
    </row>
    <row r="6" spans="1:18" s="26" customFormat="1" x14ac:dyDescent="0.3">
      <c r="A6" s="289"/>
      <c r="B6" s="227" t="s">
        <v>98</v>
      </c>
      <c r="D6" s="1"/>
      <c r="E6" s="27"/>
      <c r="F6" s="27"/>
      <c r="G6" s="1"/>
      <c r="H6" s="28"/>
      <c r="I6" s="29"/>
      <c r="J6" s="29"/>
      <c r="K6" s="29"/>
      <c r="L6" s="29"/>
      <c r="M6" s="29"/>
      <c r="N6" s="29"/>
      <c r="O6" s="69"/>
      <c r="P6" s="69"/>
      <c r="Q6" s="69"/>
    </row>
    <row r="7" spans="1:18" x14ac:dyDescent="0.3">
      <c r="A7" s="289"/>
      <c r="B7" s="227" t="s">
        <v>99</v>
      </c>
    </row>
    <row r="8" spans="1:18" x14ac:dyDescent="0.3">
      <c r="A8" s="289"/>
      <c r="B8" s="227" t="s">
        <v>95</v>
      </c>
    </row>
    <row r="9" spans="1:18" x14ac:dyDescent="0.3">
      <c r="A9" s="289"/>
      <c r="B9" s="238" t="s">
        <v>97</v>
      </c>
    </row>
    <row r="10" spans="1:18" x14ac:dyDescent="0.3">
      <c r="A10" s="26"/>
      <c r="B10" s="228"/>
    </row>
    <row r="11" spans="1:18" s="13" customFormat="1" ht="15.6" x14ac:dyDescent="0.3">
      <c r="A11" s="47" t="s">
        <v>115</v>
      </c>
      <c r="B11" s="14"/>
      <c r="D11" s="25"/>
      <c r="E11" s="15"/>
      <c r="F11" s="15"/>
      <c r="G11" s="25"/>
      <c r="H11" s="17"/>
      <c r="I11" s="21"/>
      <c r="J11" s="21"/>
      <c r="K11" s="21"/>
      <c r="L11" s="21"/>
      <c r="M11" s="21"/>
      <c r="N11" s="21"/>
      <c r="O11" s="71"/>
      <c r="P11" s="71"/>
      <c r="Q11" s="71"/>
    </row>
    <row r="12" spans="1:18" s="6" customFormat="1" ht="14.4" thickBot="1" x14ac:dyDescent="0.35">
      <c r="A12" s="48"/>
      <c r="B12" s="7"/>
      <c r="D12" s="2"/>
      <c r="E12" s="8"/>
      <c r="F12" s="8"/>
      <c r="G12" s="2"/>
      <c r="H12" s="18"/>
      <c r="I12" s="22"/>
      <c r="J12" s="22"/>
      <c r="K12" s="22"/>
      <c r="L12" s="22"/>
      <c r="M12" s="22"/>
      <c r="N12" s="22"/>
      <c r="O12" s="72"/>
      <c r="P12" s="72"/>
      <c r="Q12" s="72"/>
    </row>
    <row r="13" spans="1:18" s="1" customFormat="1" ht="24.75" customHeight="1" x14ac:dyDescent="0.3">
      <c r="A13" s="326" t="s">
        <v>5</v>
      </c>
      <c r="B13" s="328" t="s">
        <v>84</v>
      </c>
      <c r="C13" s="304" t="s">
        <v>100</v>
      </c>
      <c r="D13" s="304" t="s">
        <v>3</v>
      </c>
      <c r="E13" s="306" t="s">
        <v>4</v>
      </c>
      <c r="F13" s="304" t="s">
        <v>6</v>
      </c>
      <c r="G13" s="304"/>
      <c r="H13" s="300" t="s">
        <v>9</v>
      </c>
      <c r="I13" s="202" t="s">
        <v>55</v>
      </c>
      <c r="J13" s="202" t="s">
        <v>55</v>
      </c>
      <c r="K13" s="202" t="s">
        <v>55</v>
      </c>
      <c r="L13" s="202" t="s">
        <v>55</v>
      </c>
      <c r="M13" s="202" t="s">
        <v>55</v>
      </c>
      <c r="N13" s="202" t="s">
        <v>55</v>
      </c>
      <c r="O13" s="302" t="s">
        <v>81</v>
      </c>
      <c r="P13" s="291" t="s">
        <v>10</v>
      </c>
      <c r="Q13" s="292"/>
      <c r="R13" s="293"/>
    </row>
    <row r="14" spans="1:18" s="1" customFormat="1" ht="30.75" customHeight="1" thickBot="1" x14ac:dyDescent="0.35">
      <c r="A14" s="327"/>
      <c r="B14" s="329"/>
      <c r="C14" s="305"/>
      <c r="D14" s="305"/>
      <c r="E14" s="307"/>
      <c r="F14" s="203" t="s">
        <v>7</v>
      </c>
      <c r="G14" s="204" t="s">
        <v>8</v>
      </c>
      <c r="H14" s="301"/>
      <c r="I14" s="205" t="s">
        <v>80</v>
      </c>
      <c r="J14" s="205" t="s">
        <v>59</v>
      </c>
      <c r="K14" s="205" t="s">
        <v>60</v>
      </c>
      <c r="L14" s="205" t="s">
        <v>61</v>
      </c>
      <c r="M14" s="205" t="s">
        <v>63</v>
      </c>
      <c r="N14" s="205" t="s">
        <v>56</v>
      </c>
      <c r="O14" s="303"/>
      <c r="P14" s="168" t="s">
        <v>12</v>
      </c>
      <c r="Q14" s="229" t="s">
        <v>11</v>
      </c>
      <c r="R14" s="230" t="s">
        <v>8</v>
      </c>
    </row>
    <row r="15" spans="1:18" x14ac:dyDescent="0.3">
      <c r="A15" s="49"/>
      <c r="B15" s="30"/>
      <c r="C15" s="31" t="str">
        <f>'1C Time sheet'!$B$6</f>
        <v>Mme X</v>
      </c>
      <c r="D15" s="280">
        <f>'1C Time sheet'!C$13</f>
        <v>43831</v>
      </c>
      <c r="E15" s="90">
        <v>2304</v>
      </c>
      <c r="F15" s="73"/>
      <c r="G15" s="32"/>
      <c r="H15" s="42">
        <v>1.4983</v>
      </c>
      <c r="I15" s="206">
        <f>'1C Time sheet'!C$23</f>
        <v>0.70000000000000007</v>
      </c>
      <c r="J15" s="207">
        <f>'1C Time sheet'!C29</f>
        <v>0.3</v>
      </c>
      <c r="K15" s="207">
        <f>'1C Time sheet'!C30</f>
        <v>0</v>
      </c>
      <c r="L15" s="207">
        <f>'1C Time sheet'!C31</f>
        <v>0</v>
      </c>
      <c r="M15" s="207">
        <f>'1C Time sheet'!C32</f>
        <v>0</v>
      </c>
      <c r="N15" s="208">
        <f>I15+J15+K15+L15+M15</f>
        <v>1</v>
      </c>
      <c r="O15" s="222">
        <f>(E15*H15-F15)*I15</f>
        <v>2416.4582400000004</v>
      </c>
      <c r="P15" s="163">
        <f t="shared" ref="P15:P51" si="0">O15-Q15</f>
        <v>2416.4582400000004</v>
      </c>
      <c r="Q15" s="73"/>
      <c r="R15" s="55"/>
    </row>
    <row r="16" spans="1:18" x14ac:dyDescent="0.3">
      <c r="A16" s="50"/>
      <c r="B16" s="33"/>
      <c r="C16" s="34" t="str">
        <f>'1C Time sheet'!$B$6</f>
        <v>Mme X</v>
      </c>
      <c r="D16" s="281">
        <f>'1C Time sheet'!D$13</f>
        <v>43862</v>
      </c>
      <c r="E16" s="92"/>
      <c r="F16" s="74"/>
      <c r="G16" s="35"/>
      <c r="H16" s="43">
        <v>1.4983</v>
      </c>
      <c r="I16" s="209">
        <f>'1C Time sheet'!D$23</f>
        <v>0.6</v>
      </c>
      <c r="J16" s="210"/>
      <c r="K16" s="210"/>
      <c r="L16" s="210"/>
      <c r="M16" s="210"/>
      <c r="N16" s="211">
        <f t="shared" ref="N16:N51" si="1">I16+J16+K16+L16+M16</f>
        <v>0.6</v>
      </c>
      <c r="O16" s="223">
        <f t="shared" ref="O16:O51" si="2">(E16*H16-F16)*I16</f>
        <v>0</v>
      </c>
      <c r="P16" s="164">
        <f t="shared" si="0"/>
        <v>0</v>
      </c>
      <c r="Q16" s="74"/>
      <c r="R16" s="56"/>
    </row>
    <row r="17" spans="1:18" x14ac:dyDescent="0.3">
      <c r="A17" s="50"/>
      <c r="B17" s="33"/>
      <c r="C17" s="34" t="str">
        <f>'1C Time sheet'!$B$6</f>
        <v>Mme X</v>
      </c>
      <c r="D17" s="281">
        <f>'1C Time sheet'!E$13</f>
        <v>43891</v>
      </c>
      <c r="E17" s="92"/>
      <c r="F17" s="74"/>
      <c r="G17" s="35"/>
      <c r="H17" s="43"/>
      <c r="I17" s="209">
        <f>'1C Time sheet'!E$23</f>
        <v>0</v>
      </c>
      <c r="J17" s="210"/>
      <c r="K17" s="210"/>
      <c r="L17" s="210"/>
      <c r="M17" s="210"/>
      <c r="N17" s="211">
        <f t="shared" si="1"/>
        <v>0</v>
      </c>
      <c r="O17" s="223">
        <f t="shared" si="2"/>
        <v>0</v>
      </c>
      <c r="P17" s="164">
        <f t="shared" si="0"/>
        <v>0</v>
      </c>
      <c r="Q17" s="74"/>
      <c r="R17" s="56"/>
    </row>
    <row r="18" spans="1:18" x14ac:dyDescent="0.3">
      <c r="A18" s="50"/>
      <c r="B18" s="33"/>
      <c r="C18" s="34" t="str">
        <f>'1C Time sheet'!$B$6</f>
        <v>Mme X</v>
      </c>
      <c r="D18" s="281">
        <f>'1C Time sheet'!F$13</f>
        <v>43922</v>
      </c>
      <c r="E18" s="92"/>
      <c r="F18" s="74"/>
      <c r="G18" s="35"/>
      <c r="H18" s="43"/>
      <c r="I18" s="209">
        <f>'1C Time sheet'!F$23</f>
        <v>0</v>
      </c>
      <c r="J18" s="210"/>
      <c r="K18" s="210"/>
      <c r="L18" s="210"/>
      <c r="M18" s="210"/>
      <c r="N18" s="211">
        <f t="shared" si="1"/>
        <v>0</v>
      </c>
      <c r="O18" s="223">
        <f t="shared" si="2"/>
        <v>0</v>
      </c>
      <c r="P18" s="164">
        <f t="shared" si="0"/>
        <v>0</v>
      </c>
      <c r="Q18" s="74"/>
      <c r="R18" s="56"/>
    </row>
    <row r="19" spans="1:18" x14ac:dyDescent="0.3">
      <c r="A19" s="50"/>
      <c r="B19" s="33"/>
      <c r="C19" s="34" t="str">
        <f>'1C Time sheet'!$B$6</f>
        <v>Mme X</v>
      </c>
      <c r="D19" s="281">
        <f>'1C Time sheet'!G$13</f>
        <v>43952</v>
      </c>
      <c r="E19" s="92"/>
      <c r="F19" s="74"/>
      <c r="G19" s="35"/>
      <c r="H19" s="43"/>
      <c r="I19" s="209">
        <f>'1C Time sheet'!G$23</f>
        <v>0</v>
      </c>
      <c r="J19" s="210"/>
      <c r="K19" s="210"/>
      <c r="L19" s="210"/>
      <c r="M19" s="210"/>
      <c r="N19" s="211">
        <f t="shared" si="1"/>
        <v>0</v>
      </c>
      <c r="O19" s="223">
        <f t="shared" si="2"/>
        <v>0</v>
      </c>
      <c r="P19" s="164">
        <f t="shared" si="0"/>
        <v>0</v>
      </c>
      <c r="Q19" s="74"/>
      <c r="R19" s="56"/>
    </row>
    <row r="20" spans="1:18" x14ac:dyDescent="0.3">
      <c r="A20" s="50"/>
      <c r="B20" s="33"/>
      <c r="C20" s="34" t="str">
        <f>'1C Time sheet'!$B$6</f>
        <v>Mme X</v>
      </c>
      <c r="D20" s="281">
        <f>'1C Time sheet'!H$13</f>
        <v>43983</v>
      </c>
      <c r="E20" s="92"/>
      <c r="F20" s="74"/>
      <c r="G20" s="35"/>
      <c r="H20" s="43"/>
      <c r="I20" s="209">
        <f>'1C Time sheet'!H$23</f>
        <v>0</v>
      </c>
      <c r="J20" s="210"/>
      <c r="K20" s="210"/>
      <c r="L20" s="210"/>
      <c r="M20" s="210"/>
      <c r="N20" s="211">
        <f t="shared" si="1"/>
        <v>0</v>
      </c>
      <c r="O20" s="223">
        <f t="shared" si="2"/>
        <v>0</v>
      </c>
      <c r="P20" s="164">
        <f t="shared" si="0"/>
        <v>0</v>
      </c>
      <c r="Q20" s="74"/>
      <c r="R20" s="56"/>
    </row>
    <row r="21" spans="1:18" x14ac:dyDescent="0.3">
      <c r="A21" s="50"/>
      <c r="B21" s="33"/>
      <c r="C21" s="34" t="str">
        <f>'1C Time sheet'!$B$6</f>
        <v>Mme X</v>
      </c>
      <c r="D21" s="281">
        <f>'1C Time sheet'!I$13</f>
        <v>44013</v>
      </c>
      <c r="E21" s="92"/>
      <c r="F21" s="74"/>
      <c r="G21" s="35"/>
      <c r="H21" s="43"/>
      <c r="I21" s="209">
        <f>'1C Time sheet'!I$23</f>
        <v>0</v>
      </c>
      <c r="J21" s="210"/>
      <c r="K21" s="210"/>
      <c r="L21" s="210"/>
      <c r="M21" s="210"/>
      <c r="N21" s="211">
        <f t="shared" si="1"/>
        <v>0</v>
      </c>
      <c r="O21" s="223">
        <f t="shared" si="2"/>
        <v>0</v>
      </c>
      <c r="P21" s="164">
        <f t="shared" si="0"/>
        <v>0</v>
      </c>
      <c r="Q21" s="74"/>
      <c r="R21" s="56"/>
    </row>
    <row r="22" spans="1:18" x14ac:dyDescent="0.3">
      <c r="A22" s="50"/>
      <c r="B22" s="33"/>
      <c r="C22" s="34" t="str">
        <f>'1C Time sheet'!$B$6</f>
        <v>Mme X</v>
      </c>
      <c r="D22" s="281">
        <f>'1C Time sheet'!J$13</f>
        <v>44044</v>
      </c>
      <c r="E22" s="92"/>
      <c r="F22" s="74"/>
      <c r="G22" s="35"/>
      <c r="H22" s="43"/>
      <c r="I22" s="209">
        <f>'1C Time sheet'!J$23</f>
        <v>0</v>
      </c>
      <c r="J22" s="210"/>
      <c r="K22" s="210"/>
      <c r="L22" s="210"/>
      <c r="M22" s="210"/>
      <c r="N22" s="211">
        <f t="shared" si="1"/>
        <v>0</v>
      </c>
      <c r="O22" s="223">
        <f t="shared" si="2"/>
        <v>0</v>
      </c>
      <c r="P22" s="164">
        <f t="shared" si="0"/>
        <v>0</v>
      </c>
      <c r="Q22" s="74"/>
      <c r="R22" s="56"/>
    </row>
    <row r="23" spans="1:18" x14ac:dyDescent="0.3">
      <c r="A23" s="50"/>
      <c r="B23" s="33"/>
      <c r="C23" s="34" t="str">
        <f>'1C Time sheet'!$B$6</f>
        <v>Mme X</v>
      </c>
      <c r="D23" s="281">
        <f>'1C Time sheet'!K$13</f>
        <v>44075</v>
      </c>
      <c r="E23" s="92"/>
      <c r="F23" s="74"/>
      <c r="G23" s="35"/>
      <c r="H23" s="43"/>
      <c r="I23" s="209">
        <f>'1C Time sheet'!K$23</f>
        <v>0</v>
      </c>
      <c r="J23" s="210"/>
      <c r="K23" s="210"/>
      <c r="L23" s="210"/>
      <c r="M23" s="210"/>
      <c r="N23" s="211">
        <f t="shared" si="1"/>
        <v>0</v>
      </c>
      <c r="O23" s="223">
        <f t="shared" si="2"/>
        <v>0</v>
      </c>
      <c r="P23" s="164">
        <f t="shared" si="0"/>
        <v>0</v>
      </c>
      <c r="Q23" s="74"/>
      <c r="R23" s="56"/>
    </row>
    <row r="24" spans="1:18" x14ac:dyDescent="0.3">
      <c r="A24" s="50"/>
      <c r="B24" s="33"/>
      <c r="C24" s="34" t="str">
        <f>'1C Time sheet'!$B$6</f>
        <v>Mme X</v>
      </c>
      <c r="D24" s="281">
        <f>'1C Time sheet'!L$13</f>
        <v>44105</v>
      </c>
      <c r="E24" s="92"/>
      <c r="F24" s="74"/>
      <c r="G24" s="35"/>
      <c r="H24" s="43"/>
      <c r="I24" s="209">
        <f>'1C Time sheet'!L$23</f>
        <v>0</v>
      </c>
      <c r="J24" s="210"/>
      <c r="K24" s="210"/>
      <c r="L24" s="210"/>
      <c r="M24" s="210"/>
      <c r="N24" s="211">
        <f t="shared" si="1"/>
        <v>0</v>
      </c>
      <c r="O24" s="223">
        <f t="shared" si="2"/>
        <v>0</v>
      </c>
      <c r="P24" s="164">
        <f t="shared" si="0"/>
        <v>0</v>
      </c>
      <c r="Q24" s="74"/>
      <c r="R24" s="56"/>
    </row>
    <row r="25" spans="1:18" x14ac:dyDescent="0.3">
      <c r="A25" s="50"/>
      <c r="B25" s="33"/>
      <c r="C25" s="34" t="str">
        <f>'1C Time sheet'!$B$6</f>
        <v>Mme X</v>
      </c>
      <c r="D25" s="281">
        <f>'1C Time sheet'!M$13</f>
        <v>44136</v>
      </c>
      <c r="E25" s="92"/>
      <c r="F25" s="74"/>
      <c r="G25" s="35"/>
      <c r="H25" s="43"/>
      <c r="I25" s="209">
        <f>'1C Time sheet'!M$23</f>
        <v>0</v>
      </c>
      <c r="J25" s="210"/>
      <c r="K25" s="210"/>
      <c r="L25" s="210"/>
      <c r="M25" s="210"/>
      <c r="N25" s="211">
        <f t="shared" si="1"/>
        <v>0</v>
      </c>
      <c r="O25" s="223">
        <f t="shared" si="2"/>
        <v>0</v>
      </c>
      <c r="P25" s="164">
        <f t="shared" si="0"/>
        <v>0</v>
      </c>
      <c r="Q25" s="74"/>
      <c r="R25" s="56"/>
    </row>
    <row r="26" spans="1:18" x14ac:dyDescent="0.3">
      <c r="A26" s="50"/>
      <c r="B26" s="33"/>
      <c r="C26" s="34" t="str">
        <f>'1C Time sheet'!$B$6</f>
        <v>Mme X</v>
      </c>
      <c r="D26" s="281">
        <f>'1C Time sheet'!N$13</f>
        <v>44166</v>
      </c>
      <c r="E26" s="92"/>
      <c r="F26" s="74"/>
      <c r="G26" s="35"/>
      <c r="H26" s="43"/>
      <c r="I26" s="209">
        <f>'1C Time sheet'!N$23</f>
        <v>0</v>
      </c>
      <c r="J26" s="210"/>
      <c r="K26" s="210"/>
      <c r="L26" s="210"/>
      <c r="M26" s="210"/>
      <c r="N26" s="211">
        <f t="shared" si="1"/>
        <v>0</v>
      </c>
      <c r="O26" s="223">
        <f t="shared" si="2"/>
        <v>0</v>
      </c>
      <c r="P26" s="164">
        <f t="shared" si="0"/>
        <v>0</v>
      </c>
      <c r="Q26" s="74"/>
      <c r="R26" s="56"/>
    </row>
    <row r="27" spans="1:18" x14ac:dyDescent="0.3">
      <c r="A27" s="50"/>
      <c r="B27" s="33"/>
      <c r="C27" s="34" t="str">
        <f>'1C Time sheet'!$B$38</f>
        <v>M. Y</v>
      </c>
      <c r="D27" s="281">
        <f>'1C Time sheet'!C$13</f>
        <v>43831</v>
      </c>
      <c r="E27" s="92"/>
      <c r="F27" s="74"/>
      <c r="G27" s="35"/>
      <c r="H27" s="43"/>
      <c r="I27" s="209">
        <f>'1C Time sheet'!C$55</f>
        <v>0.5</v>
      </c>
      <c r="J27" s="210"/>
      <c r="K27" s="210"/>
      <c r="L27" s="210"/>
      <c r="M27" s="210"/>
      <c r="N27" s="211">
        <f t="shared" si="1"/>
        <v>0.5</v>
      </c>
      <c r="O27" s="223">
        <f t="shared" si="2"/>
        <v>0</v>
      </c>
      <c r="P27" s="164">
        <f t="shared" si="0"/>
        <v>0</v>
      </c>
      <c r="Q27" s="74"/>
      <c r="R27" s="56"/>
    </row>
    <row r="28" spans="1:18" x14ac:dyDescent="0.3">
      <c r="A28" s="50"/>
      <c r="B28" s="33"/>
      <c r="C28" s="34" t="str">
        <f>'1C Time sheet'!$B$38</f>
        <v>M. Y</v>
      </c>
      <c r="D28" s="281">
        <f>'1C Time sheet'!D$13</f>
        <v>43862</v>
      </c>
      <c r="E28" s="92"/>
      <c r="F28" s="74"/>
      <c r="G28" s="35"/>
      <c r="H28" s="43"/>
      <c r="I28" s="209">
        <f>'1C Time sheet'!D$55</f>
        <v>0.6</v>
      </c>
      <c r="J28" s="210"/>
      <c r="K28" s="210"/>
      <c r="L28" s="210"/>
      <c r="M28" s="210"/>
      <c r="N28" s="211">
        <f t="shared" si="1"/>
        <v>0.6</v>
      </c>
      <c r="O28" s="223">
        <f t="shared" si="2"/>
        <v>0</v>
      </c>
      <c r="P28" s="164">
        <f t="shared" si="0"/>
        <v>0</v>
      </c>
      <c r="Q28" s="74"/>
      <c r="R28" s="56"/>
    </row>
    <row r="29" spans="1:18" x14ac:dyDescent="0.3">
      <c r="A29" s="50"/>
      <c r="B29" s="33"/>
      <c r="C29" s="34" t="str">
        <f>'1C Time sheet'!$B$38</f>
        <v>M. Y</v>
      </c>
      <c r="D29" s="281">
        <f>'1C Time sheet'!E$13</f>
        <v>43891</v>
      </c>
      <c r="E29" s="92"/>
      <c r="F29" s="74"/>
      <c r="G29" s="35"/>
      <c r="H29" s="43"/>
      <c r="I29" s="209">
        <f>'1C Time sheet'!E$55</f>
        <v>0</v>
      </c>
      <c r="J29" s="210"/>
      <c r="K29" s="210"/>
      <c r="L29" s="210"/>
      <c r="M29" s="210"/>
      <c r="N29" s="211">
        <f t="shared" ref="N29:N39" si="3">I29+J29+K29+L29+M29</f>
        <v>0</v>
      </c>
      <c r="O29" s="223">
        <f t="shared" ref="O29:O39" si="4">(E29*H29-F29)*I29</f>
        <v>0</v>
      </c>
      <c r="P29" s="164">
        <f t="shared" ref="P29:P39" si="5">O29-Q29</f>
        <v>0</v>
      </c>
      <c r="Q29" s="74"/>
      <c r="R29" s="56"/>
    </row>
    <row r="30" spans="1:18" x14ac:dyDescent="0.3">
      <c r="A30" s="50"/>
      <c r="B30" s="33"/>
      <c r="C30" s="34" t="str">
        <f>'1C Time sheet'!$B$38</f>
        <v>M. Y</v>
      </c>
      <c r="D30" s="281">
        <f>'1C Time sheet'!F$13</f>
        <v>43922</v>
      </c>
      <c r="E30" s="92"/>
      <c r="F30" s="74"/>
      <c r="G30" s="35"/>
      <c r="H30" s="43"/>
      <c r="I30" s="209">
        <f>'1C Time sheet'!F$55</f>
        <v>0</v>
      </c>
      <c r="J30" s="210"/>
      <c r="K30" s="210"/>
      <c r="L30" s="210"/>
      <c r="M30" s="210"/>
      <c r="N30" s="211">
        <f t="shared" si="3"/>
        <v>0</v>
      </c>
      <c r="O30" s="223">
        <f t="shared" si="4"/>
        <v>0</v>
      </c>
      <c r="P30" s="164">
        <f t="shared" si="5"/>
        <v>0</v>
      </c>
      <c r="Q30" s="74"/>
      <c r="R30" s="56"/>
    </row>
    <row r="31" spans="1:18" x14ac:dyDescent="0.3">
      <c r="A31" s="50"/>
      <c r="B31" s="33"/>
      <c r="C31" s="34" t="str">
        <f>'1C Time sheet'!$B$38</f>
        <v>M. Y</v>
      </c>
      <c r="D31" s="281">
        <f>'1C Time sheet'!G$13</f>
        <v>43952</v>
      </c>
      <c r="E31" s="92"/>
      <c r="F31" s="74"/>
      <c r="G31" s="35"/>
      <c r="H31" s="43"/>
      <c r="I31" s="209">
        <f>'1C Time sheet'!G$55</f>
        <v>0</v>
      </c>
      <c r="J31" s="210"/>
      <c r="K31" s="210"/>
      <c r="L31" s="210"/>
      <c r="M31" s="210"/>
      <c r="N31" s="211">
        <f t="shared" si="3"/>
        <v>0</v>
      </c>
      <c r="O31" s="223">
        <f t="shared" si="4"/>
        <v>0</v>
      </c>
      <c r="P31" s="164">
        <f t="shared" si="5"/>
        <v>0</v>
      </c>
      <c r="Q31" s="74"/>
      <c r="R31" s="56"/>
    </row>
    <row r="32" spans="1:18" x14ac:dyDescent="0.3">
      <c r="A32" s="50"/>
      <c r="B32" s="33"/>
      <c r="C32" s="34" t="str">
        <f>'1C Time sheet'!$B$38</f>
        <v>M. Y</v>
      </c>
      <c r="D32" s="281">
        <f>'1C Time sheet'!H$13</f>
        <v>43983</v>
      </c>
      <c r="E32" s="92"/>
      <c r="F32" s="74"/>
      <c r="G32" s="35"/>
      <c r="H32" s="43"/>
      <c r="I32" s="209">
        <f>'1C Time sheet'!H$55</f>
        <v>0</v>
      </c>
      <c r="J32" s="210"/>
      <c r="K32" s="210"/>
      <c r="L32" s="210"/>
      <c r="M32" s="210"/>
      <c r="N32" s="211">
        <f t="shared" si="3"/>
        <v>0</v>
      </c>
      <c r="O32" s="223">
        <f t="shared" si="4"/>
        <v>0</v>
      </c>
      <c r="P32" s="164">
        <f t="shared" si="5"/>
        <v>0</v>
      </c>
      <c r="Q32" s="74"/>
      <c r="R32" s="56"/>
    </row>
    <row r="33" spans="1:18" x14ac:dyDescent="0.3">
      <c r="A33" s="50"/>
      <c r="B33" s="33"/>
      <c r="C33" s="34" t="str">
        <f>'1C Time sheet'!$B$38</f>
        <v>M. Y</v>
      </c>
      <c r="D33" s="281">
        <f>'1C Time sheet'!I$13</f>
        <v>44013</v>
      </c>
      <c r="E33" s="92"/>
      <c r="F33" s="74"/>
      <c r="G33" s="35"/>
      <c r="H33" s="43"/>
      <c r="I33" s="209">
        <f>'1C Time sheet'!I$55</f>
        <v>0</v>
      </c>
      <c r="J33" s="210"/>
      <c r="K33" s="210"/>
      <c r="L33" s="210"/>
      <c r="M33" s="210"/>
      <c r="N33" s="211">
        <f t="shared" si="3"/>
        <v>0</v>
      </c>
      <c r="O33" s="223">
        <f t="shared" si="4"/>
        <v>0</v>
      </c>
      <c r="P33" s="164">
        <f t="shared" si="5"/>
        <v>0</v>
      </c>
      <c r="Q33" s="74"/>
      <c r="R33" s="56"/>
    </row>
    <row r="34" spans="1:18" x14ac:dyDescent="0.3">
      <c r="A34" s="50"/>
      <c r="B34" s="33"/>
      <c r="C34" s="34" t="str">
        <f>'1C Time sheet'!$B$38</f>
        <v>M. Y</v>
      </c>
      <c r="D34" s="281">
        <f>'1C Time sheet'!J$13</f>
        <v>44044</v>
      </c>
      <c r="E34" s="92"/>
      <c r="F34" s="74"/>
      <c r="G34" s="35"/>
      <c r="H34" s="43"/>
      <c r="I34" s="209">
        <f>'1C Time sheet'!J$55</f>
        <v>0</v>
      </c>
      <c r="J34" s="210"/>
      <c r="K34" s="210"/>
      <c r="L34" s="210"/>
      <c r="M34" s="210"/>
      <c r="N34" s="211">
        <f t="shared" si="3"/>
        <v>0</v>
      </c>
      <c r="O34" s="223">
        <f t="shared" si="4"/>
        <v>0</v>
      </c>
      <c r="P34" s="164">
        <f t="shared" si="5"/>
        <v>0</v>
      </c>
      <c r="Q34" s="74"/>
      <c r="R34" s="56"/>
    </row>
    <row r="35" spans="1:18" x14ac:dyDescent="0.3">
      <c r="A35" s="50"/>
      <c r="B35" s="33"/>
      <c r="C35" s="34" t="str">
        <f>'1C Time sheet'!$B$38</f>
        <v>M. Y</v>
      </c>
      <c r="D35" s="281">
        <f>'1C Time sheet'!K$13</f>
        <v>44075</v>
      </c>
      <c r="E35" s="92"/>
      <c r="F35" s="74"/>
      <c r="G35" s="35"/>
      <c r="H35" s="43"/>
      <c r="I35" s="209">
        <f>'1C Time sheet'!K$55</f>
        <v>0</v>
      </c>
      <c r="J35" s="210"/>
      <c r="K35" s="210"/>
      <c r="L35" s="210"/>
      <c r="M35" s="210"/>
      <c r="N35" s="211">
        <f t="shared" si="3"/>
        <v>0</v>
      </c>
      <c r="O35" s="223">
        <f t="shared" si="4"/>
        <v>0</v>
      </c>
      <c r="P35" s="164">
        <f t="shared" si="5"/>
        <v>0</v>
      </c>
      <c r="Q35" s="74"/>
      <c r="R35" s="56"/>
    </row>
    <row r="36" spans="1:18" x14ac:dyDescent="0.3">
      <c r="A36" s="50"/>
      <c r="B36" s="33"/>
      <c r="C36" s="34" t="str">
        <f>'1C Time sheet'!$B$38</f>
        <v>M. Y</v>
      </c>
      <c r="D36" s="281">
        <f>'1C Time sheet'!L$13</f>
        <v>44105</v>
      </c>
      <c r="E36" s="92"/>
      <c r="F36" s="74"/>
      <c r="G36" s="35"/>
      <c r="H36" s="43"/>
      <c r="I36" s="209">
        <f>'1C Time sheet'!L$55</f>
        <v>0</v>
      </c>
      <c r="J36" s="210"/>
      <c r="K36" s="210"/>
      <c r="L36" s="210"/>
      <c r="M36" s="210"/>
      <c r="N36" s="211">
        <f t="shared" si="3"/>
        <v>0</v>
      </c>
      <c r="O36" s="223">
        <f t="shared" si="4"/>
        <v>0</v>
      </c>
      <c r="P36" s="164">
        <f t="shared" si="5"/>
        <v>0</v>
      </c>
      <c r="Q36" s="74"/>
      <c r="R36" s="56"/>
    </row>
    <row r="37" spans="1:18" x14ac:dyDescent="0.3">
      <c r="A37" s="50"/>
      <c r="B37" s="33"/>
      <c r="C37" s="34" t="str">
        <f>'1C Time sheet'!$B$38</f>
        <v>M. Y</v>
      </c>
      <c r="D37" s="281">
        <f>'1C Time sheet'!M$13</f>
        <v>44136</v>
      </c>
      <c r="E37" s="92"/>
      <c r="F37" s="74"/>
      <c r="G37" s="35"/>
      <c r="H37" s="43"/>
      <c r="I37" s="209">
        <f>'1C Time sheet'!M$55</f>
        <v>0</v>
      </c>
      <c r="J37" s="210"/>
      <c r="K37" s="210"/>
      <c r="L37" s="210"/>
      <c r="M37" s="210"/>
      <c r="N37" s="211">
        <f t="shared" si="3"/>
        <v>0</v>
      </c>
      <c r="O37" s="223">
        <f t="shared" si="4"/>
        <v>0</v>
      </c>
      <c r="P37" s="164">
        <f t="shared" si="5"/>
        <v>0</v>
      </c>
      <c r="Q37" s="74"/>
      <c r="R37" s="56"/>
    </row>
    <row r="38" spans="1:18" x14ac:dyDescent="0.3">
      <c r="A38" s="50"/>
      <c r="B38" s="33"/>
      <c r="C38" s="34" t="str">
        <f>'1C Time sheet'!$B$38</f>
        <v>M. Y</v>
      </c>
      <c r="D38" s="281">
        <f>'1C Time sheet'!N$13</f>
        <v>44166</v>
      </c>
      <c r="E38" s="92"/>
      <c r="F38" s="74"/>
      <c r="G38" s="35"/>
      <c r="H38" s="43"/>
      <c r="I38" s="209">
        <f>'1C Time sheet'!N$55</f>
        <v>0</v>
      </c>
      <c r="J38" s="210"/>
      <c r="K38" s="210"/>
      <c r="L38" s="210"/>
      <c r="M38" s="210"/>
      <c r="N38" s="211">
        <f t="shared" si="3"/>
        <v>0</v>
      </c>
      <c r="O38" s="223">
        <f t="shared" si="4"/>
        <v>0</v>
      </c>
      <c r="P38" s="164">
        <f t="shared" si="5"/>
        <v>0</v>
      </c>
      <c r="Q38" s="74"/>
      <c r="R38" s="56"/>
    </row>
    <row r="39" spans="1:18" x14ac:dyDescent="0.3">
      <c r="A39" s="50"/>
      <c r="B39" s="33"/>
      <c r="C39" s="34" t="str">
        <f>'1C Time sheet'!$B$70</f>
        <v>Melle Z</v>
      </c>
      <c r="D39" s="281">
        <f>'1C Time sheet'!C$13</f>
        <v>43831</v>
      </c>
      <c r="E39" s="92"/>
      <c r="F39" s="74"/>
      <c r="G39" s="35"/>
      <c r="H39" s="43"/>
      <c r="I39" s="209">
        <f>'1C Time sheet'!C$87</f>
        <v>0.30000000000000004</v>
      </c>
      <c r="J39" s="210"/>
      <c r="K39" s="210"/>
      <c r="L39" s="210"/>
      <c r="M39" s="210"/>
      <c r="N39" s="211">
        <f t="shared" si="3"/>
        <v>0.30000000000000004</v>
      </c>
      <c r="O39" s="223">
        <f t="shared" si="4"/>
        <v>0</v>
      </c>
      <c r="P39" s="164">
        <f t="shared" si="5"/>
        <v>0</v>
      </c>
      <c r="Q39" s="74"/>
      <c r="R39" s="56"/>
    </row>
    <row r="40" spans="1:18" x14ac:dyDescent="0.3">
      <c r="A40" s="50"/>
      <c r="B40" s="33"/>
      <c r="C40" s="34" t="str">
        <f>'1C Time sheet'!$B$70</f>
        <v>Melle Z</v>
      </c>
      <c r="D40" s="281">
        <f>'1C Time sheet'!D$13</f>
        <v>43862</v>
      </c>
      <c r="E40" s="92"/>
      <c r="F40" s="74"/>
      <c r="G40" s="35"/>
      <c r="H40" s="43"/>
      <c r="I40" s="209">
        <f>'1C Time sheet'!D$87</f>
        <v>0.25</v>
      </c>
      <c r="J40" s="210"/>
      <c r="K40" s="210"/>
      <c r="L40" s="210"/>
      <c r="M40" s="210"/>
      <c r="N40" s="211">
        <f t="shared" si="1"/>
        <v>0.25</v>
      </c>
      <c r="O40" s="223">
        <f t="shared" si="2"/>
        <v>0</v>
      </c>
      <c r="P40" s="164">
        <f t="shared" si="0"/>
        <v>0</v>
      </c>
      <c r="Q40" s="74"/>
      <c r="R40" s="56"/>
    </row>
    <row r="41" spans="1:18" x14ac:dyDescent="0.3">
      <c r="A41" s="50"/>
      <c r="B41" s="33"/>
      <c r="C41" s="34" t="str">
        <f>'1C Time sheet'!$B$70</f>
        <v>Melle Z</v>
      </c>
      <c r="D41" s="281">
        <f>'1C Time sheet'!E$13</f>
        <v>43891</v>
      </c>
      <c r="E41" s="92"/>
      <c r="F41" s="74"/>
      <c r="G41" s="35"/>
      <c r="H41" s="43"/>
      <c r="I41" s="209">
        <f>'1C Time sheet'!E$87</f>
        <v>0</v>
      </c>
      <c r="J41" s="210"/>
      <c r="K41" s="210"/>
      <c r="L41" s="210"/>
      <c r="M41" s="210"/>
      <c r="N41" s="211">
        <f t="shared" si="1"/>
        <v>0</v>
      </c>
      <c r="O41" s="223">
        <f t="shared" si="2"/>
        <v>0</v>
      </c>
      <c r="P41" s="164">
        <f t="shared" si="0"/>
        <v>0</v>
      </c>
      <c r="Q41" s="74"/>
      <c r="R41" s="56"/>
    </row>
    <row r="42" spans="1:18" x14ac:dyDescent="0.3">
      <c r="A42" s="50"/>
      <c r="B42" s="33"/>
      <c r="C42" s="34" t="str">
        <f>'1C Time sheet'!$B$70</f>
        <v>Melle Z</v>
      </c>
      <c r="D42" s="281">
        <f>'1C Time sheet'!F$13</f>
        <v>43922</v>
      </c>
      <c r="E42" s="92"/>
      <c r="F42" s="74"/>
      <c r="G42" s="35"/>
      <c r="H42" s="43"/>
      <c r="I42" s="209">
        <f>'1C Time sheet'!F$87</f>
        <v>0</v>
      </c>
      <c r="J42" s="210"/>
      <c r="K42" s="210"/>
      <c r="L42" s="210"/>
      <c r="M42" s="210"/>
      <c r="N42" s="211">
        <f t="shared" si="1"/>
        <v>0</v>
      </c>
      <c r="O42" s="223">
        <f t="shared" si="2"/>
        <v>0</v>
      </c>
      <c r="P42" s="164">
        <f t="shared" si="0"/>
        <v>0</v>
      </c>
      <c r="Q42" s="74"/>
      <c r="R42" s="56"/>
    </row>
    <row r="43" spans="1:18" x14ac:dyDescent="0.3">
      <c r="A43" s="50"/>
      <c r="B43" s="33"/>
      <c r="C43" s="34" t="str">
        <f>'1C Time sheet'!$B$70</f>
        <v>Melle Z</v>
      </c>
      <c r="D43" s="281">
        <f>'1C Time sheet'!G$13</f>
        <v>43952</v>
      </c>
      <c r="E43" s="92"/>
      <c r="F43" s="74"/>
      <c r="G43" s="35"/>
      <c r="H43" s="43"/>
      <c r="I43" s="209">
        <f>'1C Time sheet'!G$87</f>
        <v>0</v>
      </c>
      <c r="J43" s="210"/>
      <c r="K43" s="210"/>
      <c r="L43" s="210"/>
      <c r="M43" s="210"/>
      <c r="N43" s="211">
        <f t="shared" si="1"/>
        <v>0</v>
      </c>
      <c r="O43" s="223">
        <f t="shared" si="2"/>
        <v>0</v>
      </c>
      <c r="P43" s="164">
        <f t="shared" si="0"/>
        <v>0</v>
      </c>
      <c r="Q43" s="74"/>
      <c r="R43" s="56"/>
    </row>
    <row r="44" spans="1:18" x14ac:dyDescent="0.3">
      <c r="A44" s="50"/>
      <c r="B44" s="33"/>
      <c r="C44" s="34" t="str">
        <f>'1C Time sheet'!$B$70</f>
        <v>Melle Z</v>
      </c>
      <c r="D44" s="281">
        <f>'1C Time sheet'!H$13</f>
        <v>43983</v>
      </c>
      <c r="E44" s="92"/>
      <c r="F44" s="74"/>
      <c r="G44" s="35"/>
      <c r="H44" s="43"/>
      <c r="I44" s="209">
        <f>'1C Time sheet'!H$87</f>
        <v>0</v>
      </c>
      <c r="J44" s="210"/>
      <c r="K44" s="210"/>
      <c r="L44" s="210"/>
      <c r="M44" s="210"/>
      <c r="N44" s="211">
        <f t="shared" si="1"/>
        <v>0</v>
      </c>
      <c r="O44" s="223">
        <f t="shared" si="2"/>
        <v>0</v>
      </c>
      <c r="P44" s="164">
        <f t="shared" si="0"/>
        <v>0</v>
      </c>
      <c r="Q44" s="74"/>
      <c r="R44" s="56"/>
    </row>
    <row r="45" spans="1:18" x14ac:dyDescent="0.3">
      <c r="A45" s="50"/>
      <c r="B45" s="33"/>
      <c r="C45" s="34" t="str">
        <f>'1C Time sheet'!$B$70</f>
        <v>Melle Z</v>
      </c>
      <c r="D45" s="281">
        <f>'1C Time sheet'!I$13</f>
        <v>44013</v>
      </c>
      <c r="E45" s="92"/>
      <c r="F45" s="74"/>
      <c r="G45" s="35"/>
      <c r="H45" s="43"/>
      <c r="I45" s="209">
        <f>'1C Time sheet'!I$87</f>
        <v>0</v>
      </c>
      <c r="J45" s="210"/>
      <c r="K45" s="210"/>
      <c r="L45" s="210"/>
      <c r="M45" s="210"/>
      <c r="N45" s="211">
        <f t="shared" si="1"/>
        <v>0</v>
      </c>
      <c r="O45" s="223">
        <f t="shared" si="2"/>
        <v>0</v>
      </c>
      <c r="P45" s="164">
        <f t="shared" si="0"/>
        <v>0</v>
      </c>
      <c r="Q45" s="74"/>
      <c r="R45" s="56"/>
    </row>
    <row r="46" spans="1:18" x14ac:dyDescent="0.3">
      <c r="A46" s="50"/>
      <c r="B46" s="33"/>
      <c r="C46" s="34" t="str">
        <f>'1C Time sheet'!$B$70</f>
        <v>Melle Z</v>
      </c>
      <c r="D46" s="281">
        <f>'1C Time sheet'!J$13</f>
        <v>44044</v>
      </c>
      <c r="E46" s="92"/>
      <c r="F46" s="74"/>
      <c r="G46" s="35"/>
      <c r="H46" s="43"/>
      <c r="I46" s="209">
        <f>'1C Time sheet'!J$87</f>
        <v>0</v>
      </c>
      <c r="J46" s="210"/>
      <c r="K46" s="210"/>
      <c r="L46" s="210"/>
      <c r="M46" s="210"/>
      <c r="N46" s="211">
        <f t="shared" si="1"/>
        <v>0</v>
      </c>
      <c r="O46" s="223">
        <f t="shared" si="2"/>
        <v>0</v>
      </c>
      <c r="P46" s="164">
        <f t="shared" si="0"/>
        <v>0</v>
      </c>
      <c r="Q46" s="74"/>
      <c r="R46" s="56"/>
    </row>
    <row r="47" spans="1:18" x14ac:dyDescent="0.3">
      <c r="A47" s="50"/>
      <c r="B47" s="33"/>
      <c r="C47" s="34" t="str">
        <f>'1C Time sheet'!$B$70</f>
        <v>Melle Z</v>
      </c>
      <c r="D47" s="281">
        <f>'1C Time sheet'!K$13</f>
        <v>44075</v>
      </c>
      <c r="E47" s="92"/>
      <c r="F47" s="74"/>
      <c r="G47" s="35"/>
      <c r="H47" s="43"/>
      <c r="I47" s="209">
        <f>'1C Time sheet'!K$87</f>
        <v>0</v>
      </c>
      <c r="J47" s="210"/>
      <c r="K47" s="210"/>
      <c r="L47" s="210"/>
      <c r="M47" s="210"/>
      <c r="N47" s="211">
        <f t="shared" si="1"/>
        <v>0</v>
      </c>
      <c r="O47" s="223">
        <f t="shared" si="2"/>
        <v>0</v>
      </c>
      <c r="P47" s="164">
        <f t="shared" si="0"/>
        <v>0</v>
      </c>
      <c r="Q47" s="74"/>
      <c r="R47" s="56"/>
    </row>
    <row r="48" spans="1:18" x14ac:dyDescent="0.3">
      <c r="A48" s="50"/>
      <c r="B48" s="33"/>
      <c r="C48" s="34" t="str">
        <f>'1C Time sheet'!$B$70</f>
        <v>Melle Z</v>
      </c>
      <c r="D48" s="281">
        <f>'1C Time sheet'!L$13</f>
        <v>44105</v>
      </c>
      <c r="E48" s="92"/>
      <c r="F48" s="74"/>
      <c r="G48" s="35"/>
      <c r="H48" s="43"/>
      <c r="I48" s="209">
        <f>'1C Time sheet'!L$87</f>
        <v>0</v>
      </c>
      <c r="J48" s="210"/>
      <c r="K48" s="210"/>
      <c r="L48" s="210"/>
      <c r="M48" s="210"/>
      <c r="N48" s="211">
        <f t="shared" si="1"/>
        <v>0</v>
      </c>
      <c r="O48" s="223">
        <f t="shared" si="2"/>
        <v>0</v>
      </c>
      <c r="P48" s="164">
        <f t="shared" si="0"/>
        <v>0</v>
      </c>
      <c r="Q48" s="74"/>
      <c r="R48" s="56"/>
    </row>
    <row r="49" spans="1:18" x14ac:dyDescent="0.3">
      <c r="A49" s="50"/>
      <c r="B49" s="33"/>
      <c r="C49" s="34" t="str">
        <f>'1C Time sheet'!$B$70</f>
        <v>Melle Z</v>
      </c>
      <c r="D49" s="281">
        <f>'1C Time sheet'!M$13</f>
        <v>44136</v>
      </c>
      <c r="E49" s="92"/>
      <c r="F49" s="74"/>
      <c r="G49" s="35"/>
      <c r="H49" s="43"/>
      <c r="I49" s="209">
        <f>'1C Time sheet'!M$87</f>
        <v>0</v>
      </c>
      <c r="J49" s="210"/>
      <c r="K49" s="210"/>
      <c r="L49" s="210"/>
      <c r="M49" s="210"/>
      <c r="N49" s="211">
        <f t="shared" si="1"/>
        <v>0</v>
      </c>
      <c r="O49" s="223">
        <f t="shared" si="2"/>
        <v>0</v>
      </c>
      <c r="P49" s="164">
        <f t="shared" si="0"/>
        <v>0</v>
      </c>
      <c r="Q49" s="74"/>
      <c r="R49" s="56"/>
    </row>
    <row r="50" spans="1:18" x14ac:dyDescent="0.3">
      <c r="A50" s="50"/>
      <c r="B50" s="33"/>
      <c r="C50" s="34" t="str">
        <f>'1C Time sheet'!$B$70</f>
        <v>Melle Z</v>
      </c>
      <c r="D50" s="281">
        <f>'1C Time sheet'!N$13</f>
        <v>44166</v>
      </c>
      <c r="E50" s="92"/>
      <c r="F50" s="74"/>
      <c r="G50" s="35"/>
      <c r="H50" s="43"/>
      <c r="I50" s="209">
        <f>'1C Time sheet'!N$87</f>
        <v>0</v>
      </c>
      <c r="J50" s="210"/>
      <c r="K50" s="210"/>
      <c r="L50" s="210"/>
      <c r="M50" s="210"/>
      <c r="N50" s="211">
        <f t="shared" si="1"/>
        <v>0</v>
      </c>
      <c r="O50" s="223">
        <f t="shared" si="2"/>
        <v>0</v>
      </c>
      <c r="P50" s="164">
        <f t="shared" si="0"/>
        <v>0</v>
      </c>
      <c r="Q50" s="74"/>
      <c r="R50" s="56"/>
    </row>
    <row r="51" spans="1:18" ht="14.4" thickBot="1" x14ac:dyDescent="0.35">
      <c r="A51" s="51"/>
      <c r="B51" s="36"/>
      <c r="C51" s="37"/>
      <c r="D51" s="282"/>
      <c r="E51" s="93"/>
      <c r="F51" s="75"/>
      <c r="G51" s="38"/>
      <c r="H51" s="44"/>
      <c r="I51" s="212"/>
      <c r="J51" s="213"/>
      <c r="K51" s="213"/>
      <c r="L51" s="213"/>
      <c r="M51" s="213"/>
      <c r="N51" s="214">
        <f t="shared" si="1"/>
        <v>0</v>
      </c>
      <c r="O51" s="224">
        <f t="shared" si="2"/>
        <v>0</v>
      </c>
      <c r="P51" s="165">
        <f t="shared" si="0"/>
        <v>0</v>
      </c>
      <c r="Q51" s="75"/>
      <c r="R51" s="57"/>
    </row>
    <row r="52" spans="1:18" ht="14.4" thickBot="1" x14ac:dyDescent="0.35">
      <c r="O52" s="78">
        <f>SUM(O15:O51)</f>
        <v>2416.4582400000004</v>
      </c>
      <c r="P52" s="81">
        <f>SUM(P15:P51)</f>
        <v>2416.4582400000004</v>
      </c>
    </row>
    <row r="53" spans="1:18" ht="15.6" x14ac:dyDescent="0.3">
      <c r="A53" s="47" t="s">
        <v>116</v>
      </c>
      <c r="B53" s="14"/>
      <c r="C53" s="13"/>
      <c r="D53" s="25"/>
      <c r="E53" s="15"/>
      <c r="F53" s="15"/>
      <c r="G53" s="25"/>
      <c r="H53" s="17"/>
      <c r="I53" s="21"/>
      <c r="J53" s="21"/>
      <c r="K53" s="21"/>
      <c r="L53" s="21"/>
      <c r="M53" s="21"/>
      <c r="N53" s="21"/>
      <c r="O53" s="71"/>
      <c r="P53" s="71"/>
      <c r="Q53" s="71"/>
      <c r="R53" s="13"/>
    </row>
    <row r="54" spans="1:18" ht="14.4" thickBot="1" x14ac:dyDescent="0.35">
      <c r="A54" s="48"/>
      <c r="B54" s="7"/>
      <c r="C54" s="6"/>
      <c r="D54" s="2"/>
      <c r="E54" s="8"/>
      <c r="F54" s="8"/>
      <c r="G54" s="2"/>
      <c r="H54" s="18"/>
      <c r="I54" s="22"/>
      <c r="J54" s="22"/>
      <c r="K54" s="22"/>
      <c r="L54" s="22"/>
      <c r="M54" s="22"/>
      <c r="N54" s="22"/>
      <c r="O54" s="72"/>
      <c r="P54" s="72"/>
      <c r="Q54" s="72"/>
      <c r="R54" s="6"/>
    </row>
    <row r="55" spans="1:18" ht="27.6" x14ac:dyDescent="0.3">
      <c r="A55" s="320" t="s">
        <v>5</v>
      </c>
      <c r="B55" s="322" t="s">
        <v>84</v>
      </c>
      <c r="C55" s="324" t="s">
        <v>101</v>
      </c>
      <c r="D55" s="312" t="s">
        <v>13</v>
      </c>
      <c r="E55" s="313"/>
      <c r="F55" s="314"/>
      <c r="G55" s="310" t="s">
        <v>14</v>
      </c>
      <c r="H55" s="311"/>
      <c r="I55" s="218" t="s">
        <v>55</v>
      </c>
      <c r="J55" s="218" t="s">
        <v>55</v>
      </c>
      <c r="K55" s="218" t="s">
        <v>55</v>
      </c>
      <c r="L55" s="218" t="s">
        <v>55</v>
      </c>
      <c r="M55" s="218" t="s">
        <v>55</v>
      </c>
      <c r="N55" s="218" t="s">
        <v>55</v>
      </c>
      <c r="O55" s="308" t="s">
        <v>81</v>
      </c>
      <c r="P55" s="291" t="s">
        <v>10</v>
      </c>
      <c r="Q55" s="292"/>
      <c r="R55" s="293"/>
    </row>
    <row r="56" spans="1:18" ht="30.75" customHeight="1" thickBot="1" x14ac:dyDescent="0.35">
      <c r="A56" s="321"/>
      <c r="B56" s="323"/>
      <c r="C56" s="325"/>
      <c r="D56" s="315"/>
      <c r="E56" s="316"/>
      <c r="F56" s="317"/>
      <c r="G56" s="219" t="s">
        <v>15</v>
      </c>
      <c r="H56" s="220" t="s">
        <v>16</v>
      </c>
      <c r="I56" s="221" t="s">
        <v>80</v>
      </c>
      <c r="J56" s="221" t="s">
        <v>59</v>
      </c>
      <c r="K56" s="221" t="s">
        <v>60</v>
      </c>
      <c r="L56" s="221" t="s">
        <v>61</v>
      </c>
      <c r="M56" s="221" t="s">
        <v>63</v>
      </c>
      <c r="N56" s="221" t="s">
        <v>56</v>
      </c>
      <c r="O56" s="309"/>
      <c r="P56" s="166" t="s">
        <v>12</v>
      </c>
      <c r="Q56" s="231" t="s">
        <v>11</v>
      </c>
      <c r="R56" s="232" t="s">
        <v>8</v>
      </c>
    </row>
    <row r="57" spans="1:18" ht="15" customHeight="1" x14ac:dyDescent="0.3">
      <c r="A57" s="49"/>
      <c r="B57" s="30"/>
      <c r="C57" s="39"/>
      <c r="D57" s="297"/>
      <c r="E57" s="298"/>
      <c r="F57" s="299"/>
      <c r="G57" s="90">
        <v>500</v>
      </c>
      <c r="H57" s="73"/>
      <c r="I57" s="206">
        <v>0.3</v>
      </c>
      <c r="J57" s="207">
        <v>0.2</v>
      </c>
      <c r="K57" s="207">
        <v>0.5</v>
      </c>
      <c r="L57" s="207">
        <v>0</v>
      </c>
      <c r="M57" s="207">
        <v>0</v>
      </c>
      <c r="N57" s="208">
        <f>I57+J57+K57+L57+M57</f>
        <v>1</v>
      </c>
      <c r="O57" s="222">
        <f>G57*I57</f>
        <v>150</v>
      </c>
      <c r="P57" s="164">
        <f t="shared" ref="P57:P66" si="6">O57-Q57</f>
        <v>150</v>
      </c>
      <c r="Q57" s="74"/>
      <c r="R57" s="56"/>
    </row>
    <row r="58" spans="1:18" ht="15" customHeight="1" x14ac:dyDescent="0.3">
      <c r="A58" s="53"/>
      <c r="B58" s="45"/>
      <c r="C58" s="46"/>
      <c r="D58" s="330"/>
      <c r="E58" s="331"/>
      <c r="F58" s="332"/>
      <c r="G58" s="91"/>
      <c r="H58" s="77"/>
      <c r="I58" s="216"/>
      <c r="J58" s="217"/>
      <c r="K58" s="217"/>
      <c r="L58" s="217"/>
      <c r="M58" s="217"/>
      <c r="N58" s="215">
        <f t="shared" ref="N58:N66" si="7">I58+J58+K58+L58+M58</f>
        <v>0</v>
      </c>
      <c r="O58" s="225">
        <f t="shared" ref="O58:O66" si="8">G58*I58</f>
        <v>0</v>
      </c>
      <c r="P58" s="164">
        <f t="shared" si="6"/>
        <v>0</v>
      </c>
      <c r="Q58" s="74"/>
      <c r="R58" s="56"/>
    </row>
    <row r="59" spans="1:18" ht="15" customHeight="1" x14ac:dyDescent="0.3">
      <c r="A59" s="53"/>
      <c r="B59" s="45"/>
      <c r="C59" s="46"/>
      <c r="D59" s="330"/>
      <c r="E59" s="331"/>
      <c r="F59" s="332"/>
      <c r="G59" s="91"/>
      <c r="H59" s="77"/>
      <c r="I59" s="216"/>
      <c r="J59" s="217"/>
      <c r="K59" s="217"/>
      <c r="L59" s="217"/>
      <c r="M59" s="217"/>
      <c r="N59" s="215">
        <f t="shared" si="7"/>
        <v>0</v>
      </c>
      <c r="O59" s="225">
        <f t="shared" si="8"/>
        <v>0</v>
      </c>
      <c r="P59" s="164">
        <f t="shared" si="6"/>
        <v>0</v>
      </c>
      <c r="Q59" s="74"/>
      <c r="R59" s="56"/>
    </row>
    <row r="60" spans="1:18" ht="15" customHeight="1" x14ac:dyDescent="0.3">
      <c r="A60" s="53"/>
      <c r="B60" s="45"/>
      <c r="C60" s="46"/>
      <c r="D60" s="330"/>
      <c r="E60" s="331"/>
      <c r="F60" s="332"/>
      <c r="G60" s="91"/>
      <c r="H60" s="77"/>
      <c r="I60" s="216"/>
      <c r="J60" s="217"/>
      <c r="K60" s="217"/>
      <c r="L60" s="217"/>
      <c r="M60" s="217"/>
      <c r="N60" s="215">
        <f t="shared" si="7"/>
        <v>0</v>
      </c>
      <c r="O60" s="225">
        <f t="shared" si="8"/>
        <v>0</v>
      </c>
      <c r="P60" s="164">
        <f t="shared" si="6"/>
        <v>0</v>
      </c>
      <c r="Q60" s="74"/>
      <c r="R60" s="56"/>
    </row>
    <row r="61" spans="1:18" ht="15" customHeight="1" x14ac:dyDescent="0.3">
      <c r="A61" s="53"/>
      <c r="B61" s="45"/>
      <c r="C61" s="46"/>
      <c r="D61" s="330"/>
      <c r="E61" s="331"/>
      <c r="F61" s="332"/>
      <c r="G61" s="91"/>
      <c r="H61" s="77"/>
      <c r="I61" s="216"/>
      <c r="J61" s="217"/>
      <c r="K61" s="217"/>
      <c r="L61" s="217"/>
      <c r="M61" s="217"/>
      <c r="N61" s="215">
        <f t="shared" si="7"/>
        <v>0</v>
      </c>
      <c r="O61" s="225">
        <f t="shared" si="8"/>
        <v>0</v>
      </c>
      <c r="P61" s="164">
        <f t="shared" si="6"/>
        <v>0</v>
      </c>
      <c r="Q61" s="74"/>
      <c r="R61" s="56"/>
    </row>
    <row r="62" spans="1:18" ht="15" customHeight="1" x14ac:dyDescent="0.3">
      <c r="A62" s="53"/>
      <c r="B62" s="45"/>
      <c r="C62" s="46"/>
      <c r="D62" s="330"/>
      <c r="E62" s="331"/>
      <c r="F62" s="332"/>
      <c r="G62" s="91"/>
      <c r="H62" s="77"/>
      <c r="I62" s="216"/>
      <c r="J62" s="217"/>
      <c r="K62" s="217"/>
      <c r="L62" s="217"/>
      <c r="M62" s="217"/>
      <c r="N62" s="215">
        <f t="shared" si="7"/>
        <v>0</v>
      </c>
      <c r="O62" s="225">
        <f t="shared" si="8"/>
        <v>0</v>
      </c>
      <c r="P62" s="164">
        <f t="shared" si="6"/>
        <v>0</v>
      </c>
      <c r="Q62" s="74"/>
      <c r="R62" s="56"/>
    </row>
    <row r="63" spans="1:18" ht="15" customHeight="1" x14ac:dyDescent="0.3">
      <c r="A63" s="53"/>
      <c r="B63" s="45"/>
      <c r="C63" s="46"/>
      <c r="D63" s="330"/>
      <c r="E63" s="331"/>
      <c r="F63" s="332"/>
      <c r="G63" s="91"/>
      <c r="H63" s="77"/>
      <c r="I63" s="216"/>
      <c r="J63" s="217"/>
      <c r="K63" s="217"/>
      <c r="L63" s="217"/>
      <c r="M63" s="217"/>
      <c r="N63" s="215">
        <f t="shared" si="7"/>
        <v>0</v>
      </c>
      <c r="O63" s="225">
        <f t="shared" si="8"/>
        <v>0</v>
      </c>
      <c r="P63" s="164">
        <f t="shared" si="6"/>
        <v>0</v>
      </c>
      <c r="Q63" s="74"/>
      <c r="R63" s="56"/>
    </row>
    <row r="64" spans="1:18" ht="15" customHeight="1" x14ac:dyDescent="0.3">
      <c r="A64" s="53"/>
      <c r="B64" s="45"/>
      <c r="C64" s="46"/>
      <c r="D64" s="330"/>
      <c r="E64" s="331"/>
      <c r="F64" s="332"/>
      <c r="G64" s="91"/>
      <c r="H64" s="77"/>
      <c r="I64" s="216"/>
      <c r="J64" s="217"/>
      <c r="K64" s="217"/>
      <c r="L64" s="217"/>
      <c r="M64" s="217"/>
      <c r="N64" s="215">
        <f t="shared" si="7"/>
        <v>0</v>
      </c>
      <c r="O64" s="225">
        <f t="shared" si="8"/>
        <v>0</v>
      </c>
      <c r="P64" s="164">
        <f t="shared" si="6"/>
        <v>0</v>
      </c>
      <c r="Q64" s="74"/>
      <c r="R64" s="56"/>
    </row>
    <row r="65" spans="1:18" x14ac:dyDescent="0.3">
      <c r="A65" s="50"/>
      <c r="B65" s="33"/>
      <c r="C65" s="40"/>
      <c r="D65" s="333"/>
      <c r="E65" s="334"/>
      <c r="F65" s="335"/>
      <c r="G65" s="92"/>
      <c r="H65" s="74"/>
      <c r="I65" s="209"/>
      <c r="J65" s="210"/>
      <c r="K65" s="210"/>
      <c r="L65" s="210"/>
      <c r="M65" s="210"/>
      <c r="N65" s="211">
        <f t="shared" si="7"/>
        <v>0</v>
      </c>
      <c r="O65" s="223">
        <f t="shared" si="8"/>
        <v>0</v>
      </c>
      <c r="P65" s="164">
        <f t="shared" si="6"/>
        <v>0</v>
      </c>
      <c r="Q65" s="74"/>
      <c r="R65" s="56"/>
    </row>
    <row r="66" spans="1:18" ht="15.75" customHeight="1" thickBot="1" x14ac:dyDescent="0.35">
      <c r="A66" s="51"/>
      <c r="B66" s="36"/>
      <c r="C66" s="41"/>
      <c r="D66" s="336"/>
      <c r="E66" s="337"/>
      <c r="F66" s="338"/>
      <c r="G66" s="93"/>
      <c r="H66" s="75"/>
      <c r="I66" s="212"/>
      <c r="J66" s="213"/>
      <c r="K66" s="213"/>
      <c r="L66" s="213"/>
      <c r="M66" s="213"/>
      <c r="N66" s="214">
        <f t="shared" si="7"/>
        <v>0</v>
      </c>
      <c r="O66" s="224">
        <f t="shared" si="8"/>
        <v>0</v>
      </c>
      <c r="P66" s="165">
        <f t="shared" si="6"/>
        <v>0</v>
      </c>
      <c r="Q66" s="75"/>
      <c r="R66" s="57"/>
    </row>
    <row r="67" spans="1:18" ht="14.4" thickBot="1" x14ac:dyDescent="0.35">
      <c r="G67" s="82"/>
      <c r="H67" s="83"/>
      <c r="O67" s="78">
        <f>SUM(O57:O66)</f>
        <v>150</v>
      </c>
      <c r="P67" s="81">
        <f>SUM(P57:P66)</f>
        <v>150</v>
      </c>
    </row>
    <row r="68" spans="1:18" x14ac:dyDescent="0.3">
      <c r="G68" s="82"/>
      <c r="H68" s="83"/>
    </row>
    <row r="69" spans="1:18" ht="15.6" x14ac:dyDescent="0.3">
      <c r="A69" s="47" t="s">
        <v>119</v>
      </c>
      <c r="B69" s="14"/>
      <c r="C69" s="13"/>
      <c r="D69" s="25"/>
      <c r="E69" s="15"/>
      <c r="F69" s="15"/>
      <c r="G69" s="84"/>
      <c r="H69" s="85"/>
      <c r="I69" s="21"/>
      <c r="J69" s="21"/>
      <c r="K69" s="21"/>
      <c r="L69" s="21"/>
      <c r="M69" s="21"/>
      <c r="N69" s="21"/>
      <c r="O69" s="71"/>
      <c r="P69" s="71"/>
      <c r="Q69" s="71"/>
      <c r="R69" s="13"/>
    </row>
    <row r="70" spans="1:18" ht="14.4" thickBot="1" x14ac:dyDescent="0.35">
      <c r="A70" s="48"/>
      <c r="B70" s="7"/>
      <c r="C70" s="6"/>
      <c r="D70" s="2"/>
      <c r="E70" s="8"/>
      <c r="F70" s="8"/>
      <c r="G70" s="86"/>
      <c r="H70" s="87"/>
      <c r="I70" s="22"/>
      <c r="J70" s="22"/>
      <c r="K70" s="22"/>
      <c r="L70" s="22"/>
      <c r="M70" s="22"/>
      <c r="N70" s="22"/>
      <c r="O70" s="72"/>
      <c r="P70" s="72"/>
      <c r="Q70" s="72"/>
      <c r="R70" s="6"/>
    </row>
    <row r="71" spans="1:18" ht="27.6" x14ac:dyDescent="0.3">
      <c r="A71" s="339" t="s">
        <v>5</v>
      </c>
      <c r="B71" s="341" t="s">
        <v>84</v>
      </c>
      <c r="C71" s="343" t="s">
        <v>2</v>
      </c>
      <c r="D71" s="345" t="s">
        <v>13</v>
      </c>
      <c r="E71" s="346"/>
      <c r="F71" s="347"/>
      <c r="G71" s="351" t="s">
        <v>14</v>
      </c>
      <c r="H71" s="352"/>
      <c r="I71" s="161" t="s">
        <v>55</v>
      </c>
      <c r="J71" s="161" t="s">
        <v>55</v>
      </c>
      <c r="K71" s="161" t="s">
        <v>55</v>
      </c>
      <c r="L71" s="161" t="s">
        <v>55</v>
      </c>
      <c r="M71" s="161" t="s">
        <v>55</v>
      </c>
      <c r="N71" s="161" t="s">
        <v>55</v>
      </c>
      <c r="O71" s="318" t="s">
        <v>81</v>
      </c>
      <c r="P71" s="291" t="s">
        <v>10</v>
      </c>
      <c r="Q71" s="292"/>
      <c r="R71" s="293"/>
    </row>
    <row r="72" spans="1:18" ht="30.75" customHeight="1" thickBot="1" x14ac:dyDescent="0.35">
      <c r="A72" s="340"/>
      <c r="B72" s="342"/>
      <c r="C72" s="344"/>
      <c r="D72" s="348"/>
      <c r="E72" s="349"/>
      <c r="F72" s="350"/>
      <c r="G72" s="88" t="s">
        <v>15</v>
      </c>
      <c r="H72" s="162" t="s">
        <v>16</v>
      </c>
      <c r="I72" s="167" t="s">
        <v>80</v>
      </c>
      <c r="J72" s="167" t="s">
        <v>59</v>
      </c>
      <c r="K72" s="167" t="s">
        <v>60</v>
      </c>
      <c r="L72" s="167" t="s">
        <v>61</v>
      </c>
      <c r="M72" s="167" t="s">
        <v>63</v>
      </c>
      <c r="N72" s="167" t="s">
        <v>56</v>
      </c>
      <c r="O72" s="319"/>
      <c r="P72" s="166" t="s">
        <v>12</v>
      </c>
      <c r="Q72" s="231" t="s">
        <v>11</v>
      </c>
      <c r="R72" s="232" t="s">
        <v>8</v>
      </c>
    </row>
    <row r="73" spans="1:18" x14ac:dyDescent="0.3">
      <c r="A73" s="49"/>
      <c r="B73" s="30"/>
      <c r="C73" s="39"/>
      <c r="D73" s="297"/>
      <c r="E73" s="298"/>
      <c r="F73" s="299"/>
      <c r="G73" s="90">
        <v>100</v>
      </c>
      <c r="H73" s="73"/>
      <c r="I73" s="206">
        <v>0.5</v>
      </c>
      <c r="J73" s="207">
        <v>0.1</v>
      </c>
      <c r="K73" s="207">
        <v>0.3</v>
      </c>
      <c r="L73" s="207">
        <v>0.05</v>
      </c>
      <c r="M73" s="207">
        <v>0.05</v>
      </c>
      <c r="N73" s="208">
        <f t="shared" ref="N73:N82" si="9">I73+J73+K73+L73+M73</f>
        <v>1</v>
      </c>
      <c r="O73" s="222">
        <f>G73*I73</f>
        <v>50</v>
      </c>
      <c r="P73" s="164">
        <f t="shared" ref="P73:P82" si="10">O73-Q73</f>
        <v>50</v>
      </c>
      <c r="Q73" s="74"/>
      <c r="R73" s="56"/>
    </row>
    <row r="74" spans="1:18" x14ac:dyDescent="0.3">
      <c r="A74" s="53"/>
      <c r="B74" s="45"/>
      <c r="C74" s="46"/>
      <c r="D74" s="330"/>
      <c r="E74" s="331"/>
      <c r="F74" s="332"/>
      <c r="G74" s="91"/>
      <c r="H74" s="77"/>
      <c r="I74" s="216"/>
      <c r="J74" s="217"/>
      <c r="K74" s="217"/>
      <c r="L74" s="217"/>
      <c r="M74" s="217"/>
      <c r="N74" s="215">
        <f t="shared" si="9"/>
        <v>0</v>
      </c>
      <c r="O74" s="225">
        <f t="shared" ref="O74:O82" si="11">G74*I74</f>
        <v>0</v>
      </c>
      <c r="P74" s="164">
        <f t="shared" si="10"/>
        <v>0</v>
      </c>
      <c r="Q74" s="74"/>
      <c r="R74" s="56"/>
    </row>
    <row r="75" spans="1:18" x14ac:dyDescent="0.3">
      <c r="A75" s="53"/>
      <c r="B75" s="45"/>
      <c r="C75" s="46"/>
      <c r="D75" s="330"/>
      <c r="E75" s="331"/>
      <c r="F75" s="332"/>
      <c r="G75" s="91"/>
      <c r="H75" s="77"/>
      <c r="I75" s="216"/>
      <c r="J75" s="217"/>
      <c r="K75" s="217"/>
      <c r="L75" s="217"/>
      <c r="M75" s="217"/>
      <c r="N75" s="215">
        <f t="shared" si="9"/>
        <v>0</v>
      </c>
      <c r="O75" s="225">
        <f t="shared" si="11"/>
        <v>0</v>
      </c>
      <c r="P75" s="164">
        <f t="shared" si="10"/>
        <v>0</v>
      </c>
      <c r="Q75" s="74"/>
      <c r="R75" s="56"/>
    </row>
    <row r="76" spans="1:18" x14ac:dyDescent="0.3">
      <c r="A76" s="53"/>
      <c r="B76" s="45"/>
      <c r="C76" s="46"/>
      <c r="D76" s="330"/>
      <c r="E76" s="331"/>
      <c r="F76" s="332"/>
      <c r="G76" s="91"/>
      <c r="H76" s="77"/>
      <c r="I76" s="216"/>
      <c r="J76" s="217"/>
      <c r="K76" s="217"/>
      <c r="L76" s="217"/>
      <c r="M76" s="217"/>
      <c r="N76" s="215">
        <f t="shared" si="9"/>
        <v>0</v>
      </c>
      <c r="O76" s="225">
        <f t="shared" si="11"/>
        <v>0</v>
      </c>
      <c r="P76" s="164">
        <f t="shared" si="10"/>
        <v>0</v>
      </c>
      <c r="Q76" s="74"/>
      <c r="R76" s="56"/>
    </row>
    <row r="77" spans="1:18" x14ac:dyDescent="0.3">
      <c r="A77" s="53"/>
      <c r="B77" s="45"/>
      <c r="C77" s="46"/>
      <c r="D77" s="330"/>
      <c r="E77" s="331"/>
      <c r="F77" s="332"/>
      <c r="G77" s="91"/>
      <c r="H77" s="77"/>
      <c r="I77" s="216"/>
      <c r="J77" s="217"/>
      <c r="K77" s="217"/>
      <c r="L77" s="217"/>
      <c r="M77" s="217"/>
      <c r="N77" s="215">
        <f t="shared" si="9"/>
        <v>0</v>
      </c>
      <c r="O77" s="225">
        <f t="shared" si="11"/>
        <v>0</v>
      </c>
      <c r="P77" s="164">
        <f t="shared" si="10"/>
        <v>0</v>
      </c>
      <c r="Q77" s="74"/>
      <c r="R77" s="56"/>
    </row>
    <row r="78" spans="1:18" x14ac:dyDescent="0.3">
      <c r="A78" s="53"/>
      <c r="B78" s="45"/>
      <c r="C78" s="46"/>
      <c r="D78" s="330"/>
      <c r="E78" s="331"/>
      <c r="F78" s="332"/>
      <c r="G78" s="91"/>
      <c r="H78" s="77"/>
      <c r="I78" s="216"/>
      <c r="J78" s="217"/>
      <c r="K78" s="217"/>
      <c r="L78" s="217"/>
      <c r="M78" s="217"/>
      <c r="N78" s="215">
        <f t="shared" si="9"/>
        <v>0</v>
      </c>
      <c r="O78" s="225">
        <f t="shared" si="11"/>
        <v>0</v>
      </c>
      <c r="P78" s="164">
        <f t="shared" si="10"/>
        <v>0</v>
      </c>
      <c r="Q78" s="74"/>
      <c r="R78" s="56"/>
    </row>
    <row r="79" spans="1:18" x14ac:dyDescent="0.3">
      <c r="A79" s="53"/>
      <c r="B79" s="45"/>
      <c r="C79" s="46"/>
      <c r="D79" s="330"/>
      <c r="E79" s="331"/>
      <c r="F79" s="332"/>
      <c r="G79" s="91"/>
      <c r="H79" s="77"/>
      <c r="I79" s="216"/>
      <c r="J79" s="217"/>
      <c r="K79" s="217"/>
      <c r="L79" s="217"/>
      <c r="M79" s="217"/>
      <c r="N79" s="215">
        <f t="shared" si="9"/>
        <v>0</v>
      </c>
      <c r="O79" s="225">
        <f t="shared" si="11"/>
        <v>0</v>
      </c>
      <c r="P79" s="164">
        <f t="shared" si="10"/>
        <v>0</v>
      </c>
      <c r="Q79" s="74"/>
      <c r="R79" s="56"/>
    </row>
    <row r="80" spans="1:18" x14ac:dyDescent="0.3">
      <c r="A80" s="53"/>
      <c r="B80" s="45"/>
      <c r="C80" s="46"/>
      <c r="D80" s="330"/>
      <c r="E80" s="331"/>
      <c r="F80" s="332"/>
      <c r="G80" s="91"/>
      <c r="H80" s="77"/>
      <c r="I80" s="216"/>
      <c r="J80" s="217"/>
      <c r="K80" s="217"/>
      <c r="L80" s="217"/>
      <c r="M80" s="217"/>
      <c r="N80" s="215">
        <f t="shared" si="9"/>
        <v>0</v>
      </c>
      <c r="O80" s="225">
        <f t="shared" si="11"/>
        <v>0</v>
      </c>
      <c r="P80" s="164">
        <f t="shared" si="10"/>
        <v>0</v>
      </c>
      <c r="Q80" s="74"/>
      <c r="R80" s="56"/>
    </row>
    <row r="81" spans="1:18" x14ac:dyDescent="0.3">
      <c r="A81" s="50"/>
      <c r="B81" s="33"/>
      <c r="C81" s="40"/>
      <c r="D81" s="333"/>
      <c r="E81" s="334"/>
      <c r="F81" s="335"/>
      <c r="G81" s="92"/>
      <c r="H81" s="74"/>
      <c r="I81" s="209"/>
      <c r="J81" s="210"/>
      <c r="K81" s="210"/>
      <c r="L81" s="210"/>
      <c r="M81" s="210"/>
      <c r="N81" s="211">
        <f t="shared" si="9"/>
        <v>0</v>
      </c>
      <c r="O81" s="223">
        <f t="shared" si="11"/>
        <v>0</v>
      </c>
      <c r="P81" s="164">
        <f t="shared" si="10"/>
        <v>0</v>
      </c>
      <c r="Q81" s="74"/>
      <c r="R81" s="56"/>
    </row>
    <row r="82" spans="1:18" ht="14.4" thickBot="1" x14ac:dyDescent="0.35">
      <c r="A82" s="51"/>
      <c r="B82" s="36"/>
      <c r="C82" s="41"/>
      <c r="D82" s="336"/>
      <c r="E82" s="337"/>
      <c r="F82" s="338"/>
      <c r="G82" s="93"/>
      <c r="H82" s="75"/>
      <c r="I82" s="212"/>
      <c r="J82" s="213"/>
      <c r="K82" s="213"/>
      <c r="L82" s="213"/>
      <c r="M82" s="213"/>
      <c r="N82" s="214">
        <f t="shared" si="9"/>
        <v>0</v>
      </c>
      <c r="O82" s="224">
        <f t="shared" si="11"/>
        <v>0</v>
      </c>
      <c r="P82" s="165">
        <f t="shared" si="10"/>
        <v>0</v>
      </c>
      <c r="Q82" s="75"/>
      <c r="R82" s="57"/>
    </row>
    <row r="83" spans="1:18" ht="14.4" thickBot="1" x14ac:dyDescent="0.35">
      <c r="G83" s="82"/>
      <c r="H83" s="83"/>
      <c r="O83" s="78">
        <f>SUM(O73:O82)</f>
        <v>50</v>
      </c>
      <c r="P83" s="81">
        <f>SUM(P73:P82)</f>
        <v>50</v>
      </c>
    </row>
    <row r="84" spans="1:18" ht="15.6" x14ac:dyDescent="0.3">
      <c r="A84" s="47" t="s">
        <v>58</v>
      </c>
      <c r="B84" s="14"/>
      <c r="C84" s="13"/>
      <c r="D84" s="25"/>
      <c r="E84" s="15"/>
      <c r="F84" s="15"/>
      <c r="G84" s="84"/>
      <c r="H84" s="85"/>
      <c r="I84" s="21"/>
      <c r="J84" s="21"/>
      <c r="K84" s="21"/>
      <c r="L84" s="21"/>
      <c r="M84" s="21"/>
      <c r="N84" s="21"/>
      <c r="O84" s="71"/>
      <c r="P84" s="71"/>
      <c r="Q84" s="71"/>
      <c r="R84" s="13"/>
    </row>
    <row r="85" spans="1:18" ht="14.4" thickBot="1" x14ac:dyDescent="0.35">
      <c r="A85" s="48"/>
      <c r="B85" s="7"/>
      <c r="C85" s="6"/>
      <c r="D85" s="2"/>
      <c r="E85" s="8"/>
      <c r="F85" s="8"/>
      <c r="G85" s="86"/>
      <c r="H85" s="87"/>
      <c r="I85" s="22"/>
      <c r="J85" s="22"/>
      <c r="K85" s="22"/>
      <c r="L85" s="22"/>
      <c r="M85" s="22"/>
      <c r="N85" s="22"/>
      <c r="O85" s="72"/>
      <c r="P85" s="72"/>
      <c r="Q85" s="72"/>
      <c r="R85" s="6"/>
    </row>
    <row r="86" spans="1:18" ht="27.6" x14ac:dyDescent="0.3">
      <c r="A86" s="339" t="s">
        <v>5</v>
      </c>
      <c r="B86" s="341" t="s">
        <v>84</v>
      </c>
      <c r="C86" s="343" t="s">
        <v>2</v>
      </c>
      <c r="D86" s="345" t="s">
        <v>57</v>
      </c>
      <c r="E86" s="346"/>
      <c r="F86" s="347"/>
      <c r="G86" s="351" t="s">
        <v>14</v>
      </c>
      <c r="H86" s="352"/>
      <c r="I86" s="161" t="s">
        <v>55</v>
      </c>
      <c r="J86" s="161" t="s">
        <v>55</v>
      </c>
      <c r="K86" s="161" t="s">
        <v>55</v>
      </c>
      <c r="L86" s="161" t="s">
        <v>55</v>
      </c>
      <c r="M86" s="161" t="s">
        <v>55</v>
      </c>
      <c r="N86" s="161" t="s">
        <v>55</v>
      </c>
      <c r="O86" s="318" t="s">
        <v>81</v>
      </c>
      <c r="P86" s="291" t="s">
        <v>10</v>
      </c>
      <c r="Q86" s="292"/>
      <c r="R86" s="293"/>
    </row>
    <row r="87" spans="1:18" ht="30.75" customHeight="1" thickBot="1" x14ac:dyDescent="0.35">
      <c r="A87" s="340"/>
      <c r="B87" s="342"/>
      <c r="C87" s="344"/>
      <c r="D87" s="348"/>
      <c r="E87" s="349"/>
      <c r="F87" s="350"/>
      <c r="G87" s="88" t="s">
        <v>15</v>
      </c>
      <c r="H87" s="162" t="s">
        <v>16</v>
      </c>
      <c r="I87" s="167" t="s">
        <v>80</v>
      </c>
      <c r="J87" s="167" t="s">
        <v>59</v>
      </c>
      <c r="K87" s="167" t="s">
        <v>60</v>
      </c>
      <c r="L87" s="167" t="s">
        <v>61</v>
      </c>
      <c r="M87" s="167" t="s">
        <v>63</v>
      </c>
      <c r="N87" s="167" t="s">
        <v>56</v>
      </c>
      <c r="O87" s="319"/>
      <c r="P87" s="166" t="s">
        <v>12</v>
      </c>
      <c r="Q87" s="231" t="s">
        <v>11</v>
      </c>
      <c r="R87" s="232" t="s">
        <v>8</v>
      </c>
    </row>
    <row r="88" spans="1:18" x14ac:dyDescent="0.3">
      <c r="A88" s="49"/>
      <c r="B88" s="30"/>
      <c r="C88" s="39"/>
      <c r="D88" s="297"/>
      <c r="E88" s="298"/>
      <c r="F88" s="299"/>
      <c r="G88" s="90">
        <v>50</v>
      </c>
      <c r="H88" s="73"/>
      <c r="I88" s="206">
        <v>0.4</v>
      </c>
      <c r="J88" s="207">
        <v>0.5</v>
      </c>
      <c r="K88" s="207"/>
      <c r="L88" s="207"/>
      <c r="M88" s="207">
        <v>0.1</v>
      </c>
      <c r="N88" s="208">
        <f t="shared" ref="N88:N96" si="12">I88+J88+K88+L88+M88</f>
        <v>1</v>
      </c>
      <c r="O88" s="222">
        <f>G88*I88</f>
        <v>20</v>
      </c>
      <c r="P88" s="164">
        <f t="shared" ref="P88:P96" si="13">O88-Q88</f>
        <v>20</v>
      </c>
      <c r="Q88" s="74"/>
      <c r="R88" s="56"/>
    </row>
    <row r="89" spans="1:18" x14ac:dyDescent="0.3">
      <c r="A89" s="53"/>
      <c r="B89" s="45"/>
      <c r="C89" s="46"/>
      <c r="D89" s="330"/>
      <c r="E89" s="331"/>
      <c r="F89" s="332"/>
      <c r="G89" s="91"/>
      <c r="H89" s="77"/>
      <c r="I89" s="216"/>
      <c r="J89" s="217"/>
      <c r="K89" s="217"/>
      <c r="L89" s="217"/>
      <c r="M89" s="217"/>
      <c r="N89" s="215">
        <f t="shared" si="12"/>
        <v>0</v>
      </c>
      <c r="O89" s="225">
        <f t="shared" ref="O89:O96" si="14">G89*I89</f>
        <v>0</v>
      </c>
      <c r="P89" s="164">
        <f t="shared" si="13"/>
        <v>0</v>
      </c>
      <c r="Q89" s="74"/>
      <c r="R89" s="56"/>
    </row>
    <row r="90" spans="1:18" x14ac:dyDescent="0.3">
      <c r="A90" s="53"/>
      <c r="B90" s="45"/>
      <c r="C90" s="46"/>
      <c r="D90" s="330"/>
      <c r="E90" s="331"/>
      <c r="F90" s="332"/>
      <c r="G90" s="91"/>
      <c r="H90" s="77"/>
      <c r="I90" s="216"/>
      <c r="J90" s="217"/>
      <c r="K90" s="217"/>
      <c r="L90" s="217"/>
      <c r="M90" s="217"/>
      <c r="N90" s="215">
        <f t="shared" si="12"/>
        <v>0</v>
      </c>
      <c r="O90" s="225">
        <f t="shared" si="14"/>
        <v>0</v>
      </c>
      <c r="P90" s="164">
        <f t="shared" si="13"/>
        <v>0</v>
      </c>
      <c r="Q90" s="74"/>
      <c r="R90" s="56"/>
    </row>
    <row r="91" spans="1:18" x14ac:dyDescent="0.3">
      <c r="A91" s="53"/>
      <c r="B91" s="45"/>
      <c r="C91" s="46"/>
      <c r="D91" s="330"/>
      <c r="E91" s="331"/>
      <c r="F91" s="332"/>
      <c r="G91" s="91"/>
      <c r="H91" s="77"/>
      <c r="I91" s="216"/>
      <c r="J91" s="217"/>
      <c r="K91" s="217"/>
      <c r="L91" s="217"/>
      <c r="M91" s="217"/>
      <c r="N91" s="215">
        <f t="shared" si="12"/>
        <v>0</v>
      </c>
      <c r="O91" s="225">
        <f t="shared" si="14"/>
        <v>0</v>
      </c>
      <c r="P91" s="164">
        <f t="shared" si="13"/>
        <v>0</v>
      </c>
      <c r="Q91" s="74"/>
      <c r="R91" s="56"/>
    </row>
    <row r="92" spans="1:18" x14ac:dyDescent="0.3">
      <c r="A92" s="53"/>
      <c r="B92" s="45"/>
      <c r="C92" s="46"/>
      <c r="D92" s="330"/>
      <c r="E92" s="331"/>
      <c r="F92" s="332"/>
      <c r="G92" s="91"/>
      <c r="H92" s="77"/>
      <c r="I92" s="216"/>
      <c r="J92" s="217"/>
      <c r="K92" s="217"/>
      <c r="L92" s="217"/>
      <c r="M92" s="217"/>
      <c r="N92" s="215">
        <f t="shared" si="12"/>
        <v>0</v>
      </c>
      <c r="O92" s="225">
        <f t="shared" si="14"/>
        <v>0</v>
      </c>
      <c r="P92" s="164">
        <f t="shared" si="13"/>
        <v>0</v>
      </c>
      <c r="Q92" s="74"/>
      <c r="R92" s="56"/>
    </row>
    <row r="93" spans="1:18" x14ac:dyDescent="0.3">
      <c r="A93" s="53"/>
      <c r="B93" s="45"/>
      <c r="C93" s="46"/>
      <c r="D93" s="330"/>
      <c r="E93" s="331"/>
      <c r="F93" s="332"/>
      <c r="G93" s="91"/>
      <c r="H93" s="77"/>
      <c r="I93" s="216"/>
      <c r="J93" s="217"/>
      <c r="K93" s="217"/>
      <c r="L93" s="217"/>
      <c r="M93" s="217"/>
      <c r="N93" s="215">
        <f t="shared" si="12"/>
        <v>0</v>
      </c>
      <c r="O93" s="225">
        <f t="shared" si="14"/>
        <v>0</v>
      </c>
      <c r="P93" s="164">
        <f t="shared" si="13"/>
        <v>0</v>
      </c>
      <c r="Q93" s="74"/>
      <c r="R93" s="56"/>
    </row>
    <row r="94" spans="1:18" x14ac:dyDescent="0.3">
      <c r="A94" s="53"/>
      <c r="B94" s="45"/>
      <c r="C94" s="46"/>
      <c r="D94" s="330"/>
      <c r="E94" s="331"/>
      <c r="F94" s="332"/>
      <c r="G94" s="91"/>
      <c r="H94" s="77"/>
      <c r="I94" s="216"/>
      <c r="J94" s="217"/>
      <c r="K94" s="217"/>
      <c r="L94" s="217"/>
      <c r="M94" s="217"/>
      <c r="N94" s="215">
        <f t="shared" si="12"/>
        <v>0</v>
      </c>
      <c r="O94" s="225">
        <f t="shared" si="14"/>
        <v>0</v>
      </c>
      <c r="P94" s="164">
        <f t="shared" si="13"/>
        <v>0</v>
      </c>
      <c r="Q94" s="74"/>
      <c r="R94" s="56"/>
    </row>
    <row r="95" spans="1:18" x14ac:dyDescent="0.3">
      <c r="A95" s="50"/>
      <c r="B95" s="33"/>
      <c r="C95" s="40"/>
      <c r="D95" s="333"/>
      <c r="E95" s="334"/>
      <c r="F95" s="335"/>
      <c r="G95" s="92"/>
      <c r="H95" s="74"/>
      <c r="I95" s="209"/>
      <c r="J95" s="210"/>
      <c r="K95" s="210"/>
      <c r="L95" s="210"/>
      <c r="M95" s="210"/>
      <c r="N95" s="211">
        <f t="shared" si="12"/>
        <v>0</v>
      </c>
      <c r="O95" s="223">
        <f t="shared" si="14"/>
        <v>0</v>
      </c>
      <c r="P95" s="164">
        <f t="shared" si="13"/>
        <v>0</v>
      </c>
      <c r="Q95" s="74"/>
      <c r="R95" s="56"/>
    </row>
    <row r="96" spans="1:18" ht="14.4" thickBot="1" x14ac:dyDescent="0.35">
      <c r="A96" s="51"/>
      <c r="B96" s="36"/>
      <c r="C96" s="41"/>
      <c r="D96" s="336"/>
      <c r="E96" s="337"/>
      <c r="F96" s="338"/>
      <c r="G96" s="93"/>
      <c r="H96" s="75"/>
      <c r="I96" s="212"/>
      <c r="J96" s="213"/>
      <c r="K96" s="213"/>
      <c r="L96" s="213"/>
      <c r="M96" s="213"/>
      <c r="N96" s="214">
        <f t="shared" si="12"/>
        <v>0</v>
      </c>
      <c r="O96" s="224">
        <f t="shared" si="14"/>
        <v>0</v>
      </c>
      <c r="P96" s="165">
        <f t="shared" si="13"/>
        <v>0</v>
      </c>
      <c r="Q96" s="75"/>
      <c r="R96" s="57"/>
    </row>
    <row r="97" spans="1:18" ht="14.4" thickBot="1" x14ac:dyDescent="0.35">
      <c r="G97" s="82"/>
      <c r="H97" s="83"/>
      <c r="O97" s="78">
        <f>SUM(O88:O96)</f>
        <v>20</v>
      </c>
      <c r="P97" s="81">
        <f>SUM(P88:P96)</f>
        <v>20</v>
      </c>
    </row>
    <row r="98" spans="1:18" x14ac:dyDescent="0.3">
      <c r="G98" s="82"/>
      <c r="H98" s="83"/>
    </row>
    <row r="99" spans="1:18" ht="15.6" x14ac:dyDescent="0.3">
      <c r="A99" s="47" t="s">
        <v>17</v>
      </c>
      <c r="B99" s="14"/>
      <c r="C99" s="13"/>
      <c r="D99" s="25"/>
      <c r="E99" s="15"/>
      <c r="F99" s="15"/>
      <c r="G99" s="84"/>
      <c r="H99" s="85"/>
      <c r="I99" s="21"/>
      <c r="J99" s="21"/>
      <c r="K99" s="21"/>
      <c r="L99" s="21"/>
      <c r="M99" s="21"/>
      <c r="N99" s="21"/>
      <c r="O99" s="71"/>
      <c r="P99" s="71"/>
      <c r="Q99" s="71"/>
      <c r="R99" s="13"/>
    </row>
    <row r="100" spans="1:18" ht="14.4" thickBot="1" x14ac:dyDescent="0.35">
      <c r="A100" s="48"/>
      <c r="B100" s="7"/>
      <c r="C100" s="6"/>
      <c r="D100" s="2"/>
      <c r="E100" s="8"/>
      <c r="F100" s="8"/>
      <c r="G100" s="86"/>
      <c r="H100" s="87"/>
      <c r="I100" s="22"/>
      <c r="J100" s="22"/>
      <c r="K100" s="22"/>
      <c r="L100" s="22"/>
      <c r="M100" s="22"/>
      <c r="N100" s="22"/>
      <c r="O100" s="72"/>
      <c r="P100" s="72"/>
      <c r="Q100" s="72"/>
      <c r="R100" s="6"/>
    </row>
    <row r="101" spans="1:18" ht="27.6" x14ac:dyDescent="0.3">
      <c r="A101" s="353" t="s">
        <v>5</v>
      </c>
      <c r="B101" s="355" t="s">
        <v>84</v>
      </c>
      <c r="C101" s="357" t="s">
        <v>2</v>
      </c>
      <c r="D101" s="345" t="s">
        <v>13</v>
      </c>
      <c r="E101" s="346"/>
      <c r="F101" s="346"/>
      <c r="G101" s="351" t="s">
        <v>14</v>
      </c>
      <c r="H101" s="352"/>
      <c r="I101" s="161" t="s">
        <v>55</v>
      </c>
      <c r="J101" s="161" t="s">
        <v>55</v>
      </c>
      <c r="K101" s="161" t="s">
        <v>55</v>
      </c>
      <c r="L101" s="161" t="s">
        <v>55</v>
      </c>
      <c r="M101" s="161" t="s">
        <v>55</v>
      </c>
      <c r="N101" s="161" t="s">
        <v>55</v>
      </c>
      <c r="O101" s="359" t="s">
        <v>81</v>
      </c>
      <c r="P101" s="294" t="s">
        <v>10</v>
      </c>
      <c r="Q101" s="295"/>
      <c r="R101" s="296"/>
    </row>
    <row r="102" spans="1:18" ht="30.75" customHeight="1" thickBot="1" x14ac:dyDescent="0.35">
      <c r="A102" s="354"/>
      <c r="B102" s="356"/>
      <c r="C102" s="358"/>
      <c r="D102" s="348"/>
      <c r="E102" s="349"/>
      <c r="F102" s="349"/>
      <c r="G102" s="88" t="s">
        <v>15</v>
      </c>
      <c r="H102" s="89" t="s">
        <v>16</v>
      </c>
      <c r="I102" s="167" t="s">
        <v>80</v>
      </c>
      <c r="J102" s="167" t="s">
        <v>59</v>
      </c>
      <c r="K102" s="167" t="s">
        <v>60</v>
      </c>
      <c r="L102" s="167" t="s">
        <v>61</v>
      </c>
      <c r="M102" s="167" t="s">
        <v>63</v>
      </c>
      <c r="N102" s="167" t="s">
        <v>56</v>
      </c>
      <c r="O102" s="360"/>
      <c r="P102" s="166" t="s">
        <v>12</v>
      </c>
      <c r="Q102" s="231" t="s">
        <v>11</v>
      </c>
      <c r="R102" s="232" t="s">
        <v>8</v>
      </c>
    </row>
    <row r="103" spans="1:18" x14ac:dyDescent="0.3">
      <c r="A103" s="49"/>
      <c r="B103" s="30"/>
      <c r="C103" s="39"/>
      <c r="D103" s="297"/>
      <c r="E103" s="298"/>
      <c r="F103" s="299"/>
      <c r="G103" s="90">
        <v>899</v>
      </c>
      <c r="H103" s="73"/>
      <c r="I103" s="206">
        <v>0.1</v>
      </c>
      <c r="J103" s="207">
        <v>0.8</v>
      </c>
      <c r="K103" s="207">
        <v>0.05</v>
      </c>
      <c r="L103" s="207">
        <v>0.05</v>
      </c>
      <c r="M103" s="207">
        <v>0</v>
      </c>
      <c r="N103" s="208">
        <f t="shared" ref="N103:N107" si="15">I103+J103+K103+L103+M103</f>
        <v>1</v>
      </c>
      <c r="O103" s="222">
        <f>G103*I103</f>
        <v>89.9</v>
      </c>
      <c r="P103" s="164">
        <f>O103-Q103</f>
        <v>89.9</v>
      </c>
      <c r="Q103" s="74"/>
      <c r="R103" s="56"/>
    </row>
    <row r="104" spans="1:18" x14ac:dyDescent="0.3">
      <c r="A104" s="53"/>
      <c r="B104" s="45"/>
      <c r="C104" s="46"/>
      <c r="D104" s="330"/>
      <c r="E104" s="331"/>
      <c r="F104" s="332"/>
      <c r="G104" s="91"/>
      <c r="H104" s="77"/>
      <c r="I104" s="216"/>
      <c r="J104" s="217"/>
      <c r="K104" s="217"/>
      <c r="L104" s="217"/>
      <c r="M104" s="217"/>
      <c r="N104" s="215">
        <f t="shared" si="15"/>
        <v>0</v>
      </c>
      <c r="O104" s="225">
        <f t="shared" ref="O104:O107" si="16">G104*I104</f>
        <v>0</v>
      </c>
      <c r="P104" s="164">
        <f>O104-Q104</f>
        <v>0</v>
      </c>
      <c r="Q104" s="74"/>
      <c r="R104" s="56"/>
    </row>
    <row r="105" spans="1:18" x14ac:dyDescent="0.3">
      <c r="A105" s="53"/>
      <c r="B105" s="45"/>
      <c r="C105" s="46"/>
      <c r="D105" s="330"/>
      <c r="E105" s="331"/>
      <c r="F105" s="332"/>
      <c r="G105" s="91"/>
      <c r="H105" s="77"/>
      <c r="I105" s="216"/>
      <c r="J105" s="217"/>
      <c r="K105" s="217"/>
      <c r="L105" s="217"/>
      <c r="M105" s="217"/>
      <c r="N105" s="215">
        <f t="shared" si="15"/>
        <v>0</v>
      </c>
      <c r="O105" s="225">
        <f t="shared" si="16"/>
        <v>0</v>
      </c>
      <c r="P105" s="164">
        <f>O105-Q105</f>
        <v>0</v>
      </c>
      <c r="Q105" s="74"/>
      <c r="R105" s="56"/>
    </row>
    <row r="106" spans="1:18" x14ac:dyDescent="0.3">
      <c r="A106" s="50"/>
      <c r="B106" s="33"/>
      <c r="C106" s="40"/>
      <c r="D106" s="333"/>
      <c r="E106" s="334"/>
      <c r="F106" s="335"/>
      <c r="G106" s="92"/>
      <c r="H106" s="74"/>
      <c r="I106" s="209"/>
      <c r="J106" s="210"/>
      <c r="K106" s="210"/>
      <c r="L106" s="210"/>
      <c r="M106" s="210"/>
      <c r="N106" s="211">
        <f t="shared" si="15"/>
        <v>0</v>
      </c>
      <c r="O106" s="223">
        <f t="shared" si="16"/>
        <v>0</v>
      </c>
      <c r="P106" s="164">
        <f>O106-Q106</f>
        <v>0</v>
      </c>
      <c r="Q106" s="74"/>
      <c r="R106" s="56"/>
    </row>
    <row r="107" spans="1:18" ht="14.4" thickBot="1" x14ac:dyDescent="0.35">
      <c r="A107" s="51"/>
      <c r="B107" s="36"/>
      <c r="C107" s="41"/>
      <c r="D107" s="336"/>
      <c r="E107" s="337"/>
      <c r="F107" s="338"/>
      <c r="G107" s="93"/>
      <c r="H107" s="75"/>
      <c r="I107" s="212"/>
      <c r="J107" s="213"/>
      <c r="K107" s="213"/>
      <c r="L107" s="213"/>
      <c r="M107" s="213"/>
      <c r="N107" s="214">
        <f t="shared" si="15"/>
        <v>0</v>
      </c>
      <c r="O107" s="224">
        <f t="shared" si="16"/>
        <v>0</v>
      </c>
      <c r="P107" s="165">
        <f>O107-Q107</f>
        <v>0</v>
      </c>
      <c r="Q107" s="75"/>
      <c r="R107" s="57"/>
    </row>
    <row r="108" spans="1:18" ht="14.4" thickBot="1" x14ac:dyDescent="0.35">
      <c r="O108" s="78">
        <f>SUM(O103:O107)</f>
        <v>89.9</v>
      </c>
      <c r="P108" s="81">
        <f>SUM(P103:P107)</f>
        <v>89.9</v>
      </c>
    </row>
    <row r="109" spans="1:18" ht="14.4" thickBot="1" x14ac:dyDescent="0.35"/>
    <row r="110" spans="1:18" ht="16.2" thickBot="1" x14ac:dyDescent="0.35">
      <c r="A110" s="47" t="s">
        <v>18</v>
      </c>
      <c r="G110" s="5" t="s">
        <v>19</v>
      </c>
      <c r="O110" s="76">
        <f>O52*0.15</f>
        <v>362.46873600000004</v>
      </c>
      <c r="P110" s="80">
        <f>P52*0.15</f>
        <v>362.46873600000004</v>
      </c>
    </row>
    <row r="111" spans="1:18" ht="14.4" thickBot="1" x14ac:dyDescent="0.35"/>
    <row r="112" spans="1:18" s="67" customFormat="1" ht="18.600000000000001" thickBot="1" x14ac:dyDescent="0.35">
      <c r="A112" s="235" t="s">
        <v>85</v>
      </c>
      <c r="B112" s="61"/>
      <c r="C112" s="62"/>
      <c r="D112" s="63"/>
      <c r="E112" s="64"/>
      <c r="F112" s="64"/>
      <c r="G112" s="63"/>
      <c r="H112" s="65"/>
      <c r="I112" s="66"/>
      <c r="J112" s="66"/>
      <c r="K112" s="66"/>
      <c r="L112" s="66"/>
      <c r="M112" s="66"/>
      <c r="N112" s="66"/>
      <c r="O112" s="233">
        <f>O52+O67+O83+O97+O108+O110</f>
        <v>3088.8269760000003</v>
      </c>
      <c r="P112" s="234">
        <f>P52+P67+P83+P97+P108+P110</f>
        <v>3088.8269760000003</v>
      </c>
      <c r="Q112" s="79"/>
      <c r="R112" s="62"/>
    </row>
    <row r="120" spans="9:14" x14ac:dyDescent="0.3">
      <c r="I120" s="54"/>
      <c r="J120" s="54"/>
      <c r="K120" s="54"/>
      <c r="L120" s="54"/>
      <c r="M120" s="54"/>
      <c r="N120" s="54"/>
    </row>
  </sheetData>
  <mergeCells count="73">
    <mergeCell ref="D105:F105"/>
    <mergeCell ref="D106:F106"/>
    <mergeCell ref="D107:F107"/>
    <mergeCell ref="D104:F104"/>
    <mergeCell ref="G101:H101"/>
    <mergeCell ref="O101:O102"/>
    <mergeCell ref="D103:F103"/>
    <mergeCell ref="D93:F93"/>
    <mergeCell ref="D94:F94"/>
    <mergeCell ref="D95:F95"/>
    <mergeCell ref="D96:F96"/>
    <mergeCell ref="A101:A102"/>
    <mergeCell ref="B101:B102"/>
    <mergeCell ref="C101:C102"/>
    <mergeCell ref="D101:F102"/>
    <mergeCell ref="D90:F90"/>
    <mergeCell ref="D91:F91"/>
    <mergeCell ref="D92:F92"/>
    <mergeCell ref="O86:O87"/>
    <mergeCell ref="D88:F88"/>
    <mergeCell ref="D89:F89"/>
    <mergeCell ref="A86:A87"/>
    <mergeCell ref="B86:B87"/>
    <mergeCell ref="C86:C87"/>
    <mergeCell ref="D86:F87"/>
    <mergeCell ref="G86:H86"/>
    <mergeCell ref="G71:H71"/>
    <mergeCell ref="D77:F77"/>
    <mergeCell ref="D78:F78"/>
    <mergeCell ref="D79:F79"/>
    <mergeCell ref="D80:F80"/>
    <mergeCell ref="D73:F73"/>
    <mergeCell ref="D74:F74"/>
    <mergeCell ref="A71:A72"/>
    <mergeCell ref="B71:B72"/>
    <mergeCell ref="C71:C72"/>
    <mergeCell ref="D71:F72"/>
    <mergeCell ref="D82:F82"/>
    <mergeCell ref="D75:F75"/>
    <mergeCell ref="D76:F76"/>
    <mergeCell ref="D81:F81"/>
    <mergeCell ref="O71:O72"/>
    <mergeCell ref="A55:A56"/>
    <mergeCell ref="B55:B56"/>
    <mergeCell ref="C55:C56"/>
    <mergeCell ref="A13:A14"/>
    <mergeCell ref="B13:B14"/>
    <mergeCell ref="C13:C14"/>
    <mergeCell ref="D58:F58"/>
    <mergeCell ref="D59:F59"/>
    <mergeCell ref="D65:F65"/>
    <mergeCell ref="D66:F66"/>
    <mergeCell ref="D60:F60"/>
    <mergeCell ref="D61:F61"/>
    <mergeCell ref="D62:F62"/>
    <mergeCell ref="D63:F63"/>
    <mergeCell ref="D64:F64"/>
    <mergeCell ref="A6:A9"/>
    <mergeCell ref="C3:E3"/>
    <mergeCell ref="P71:R71"/>
    <mergeCell ref="P86:R86"/>
    <mergeCell ref="P101:R101"/>
    <mergeCell ref="P55:R55"/>
    <mergeCell ref="P13:R13"/>
    <mergeCell ref="D57:F57"/>
    <mergeCell ref="H13:H14"/>
    <mergeCell ref="O13:O14"/>
    <mergeCell ref="D13:D14"/>
    <mergeCell ref="E13:E14"/>
    <mergeCell ref="F13:G13"/>
    <mergeCell ref="O55:O56"/>
    <mergeCell ref="G55:H55"/>
    <mergeCell ref="D55:F56"/>
  </mergeCells>
  <phoneticPr fontId="24" type="noConversion"/>
  <printOptions horizontalCentered="1"/>
  <pageMargins left="0.23622047244094491" right="0.23622047244094491" top="0.15748031496062992" bottom="0.15748031496062992" header="0.11811023622047245" footer="0.11811023622047245"/>
  <pageSetup paperSize="9" scale="59" fitToHeight="0" orientation="landscape" r:id="rId1"/>
  <headerFooter>
    <oddFooter>&amp;LSPW EER/DCI/DRE/Reporting/version du 31-01-2021/Tableau 1B - Tableau financier&amp;RPage &amp;"-,Gras"&amp;P&amp;"-,Normal" sur &amp;"-,Gras"&amp;N</oddFooter>
  </headerFooter>
  <rowBreaks count="1" manualBreakCount="1">
    <brk id="83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D3186612-8DB7-43D8-9581-E4BBDE8B70D8}">
            <x14:iconSet custom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  <x14:cfIcon iconSet="3Symbols" iconId="0"/>
              <x14:cfIcon iconSet="3Symbols" iconId="2"/>
              <x14:cfIcon iconSet="3Symbols" iconId="0"/>
            </x14:iconSet>
          </x14:cfRule>
          <xm:sqref>N15:N16 N57:N66 N73:N82 N88:N96 N103:N107 N40:N51</xm:sqref>
        </x14:conditionalFormatting>
        <x14:conditionalFormatting xmlns:xm="http://schemas.microsoft.com/office/excel/2006/main">
          <x14:cfRule type="iconSet" priority="3" id="{2C7B0F6B-8D40-44CD-842A-D5D39C00AA0D}">
            <x14:iconSet custom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  <x14:cfIcon iconSet="3Symbols" iconId="0"/>
              <x14:cfIcon iconSet="3Symbols" iconId="2"/>
              <x14:cfIcon iconSet="3Symbols" iconId="0"/>
            </x14:iconSet>
          </x14:cfRule>
          <xm:sqref>N29:N39</xm:sqref>
        </x14:conditionalFormatting>
        <x14:conditionalFormatting xmlns:xm="http://schemas.microsoft.com/office/excel/2006/main">
          <x14:cfRule type="iconSet" priority="2" id="{B3E775DF-DD4F-448B-89B8-0D3939520106}">
            <x14:iconSet custom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  <x14:cfIcon iconSet="3Symbols" iconId="0"/>
              <x14:cfIcon iconSet="3Symbols" iconId="2"/>
              <x14:cfIcon iconSet="3Symbols" iconId="0"/>
            </x14:iconSet>
          </x14:cfRule>
          <xm:sqref>N17:N27</xm:sqref>
        </x14:conditionalFormatting>
        <x14:conditionalFormatting xmlns:xm="http://schemas.microsoft.com/office/excel/2006/main">
          <x14:cfRule type="iconSet" priority="1" id="{2A882631-4C5D-4E76-9933-86D5AA7F4F76}">
            <x14:iconSet custom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  <x14:cfIcon iconSet="3Symbols" iconId="0"/>
              <x14:cfIcon iconSet="3Symbols" iconId="2"/>
              <x14:cfIcon iconSet="3Symbols" iconId="0"/>
            </x14:iconSet>
          </x14:cfRule>
          <xm:sqref>N28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045CD-7D14-4649-B340-E5B1601C082B}">
  <dimension ref="A1:S132"/>
  <sheetViews>
    <sheetView view="pageBreakPreview" zoomScaleNormal="80" zoomScaleSheetLayoutView="100" workbookViewId="0">
      <selection activeCell="E4" sqref="E4:H4"/>
    </sheetView>
  </sheetViews>
  <sheetFormatPr baseColWidth="10" defaultColWidth="11.44140625" defaultRowHeight="18.75" customHeight="1" x14ac:dyDescent="0.3"/>
  <cols>
    <col min="1" max="1" width="13.44140625" style="98" customWidth="1"/>
    <col min="2" max="2" width="77.88671875" style="99" customWidth="1"/>
    <col min="3" max="14" width="11.6640625" style="98" customWidth="1"/>
    <col min="15" max="16384" width="11.44140625" style="98"/>
  </cols>
  <sheetData>
    <row r="1" spans="1:19" ht="18.75" customHeight="1" x14ac:dyDescent="0.3">
      <c r="C1" s="241" t="str">
        <f>'1B Tableau financier'!F1</f>
        <v>Bénéficiaire :</v>
      </c>
      <c r="D1" s="142"/>
      <c r="E1" s="285" t="str">
        <f>'1B Tableau financier'!H1</f>
        <v>A COMPLETER</v>
      </c>
      <c r="F1" s="241"/>
      <c r="G1" s="241"/>
      <c r="H1" s="241"/>
      <c r="I1" s="241"/>
      <c r="J1" s="241"/>
      <c r="K1" s="241"/>
      <c r="L1" s="241"/>
      <c r="M1" s="241"/>
      <c r="N1" s="241"/>
    </row>
    <row r="2" spans="1:19" ht="18.75" customHeight="1" x14ac:dyDescent="0.3">
      <c r="C2" s="241" t="str">
        <f>'1B Tableau financier'!F2</f>
        <v>N° BCE :</v>
      </c>
      <c r="D2" s="142"/>
      <c r="E2" s="285" t="str">
        <f>'1B Tableau financier'!H2</f>
        <v>A COMPLETER</v>
      </c>
      <c r="F2" s="241"/>
      <c r="G2" s="241"/>
      <c r="H2" s="241"/>
      <c r="I2" s="241"/>
      <c r="J2" s="241"/>
      <c r="K2" s="241"/>
      <c r="L2" s="241"/>
      <c r="M2" s="241"/>
      <c r="N2" s="241"/>
    </row>
    <row r="3" spans="1:19" ht="18.75" customHeight="1" x14ac:dyDescent="0.3">
      <c r="B3" s="130" t="s">
        <v>83</v>
      </c>
      <c r="C3" s="249" t="str">
        <f>'1B Tableau financier'!F3</f>
        <v>Réf. Dossier (= SUBV 1):</v>
      </c>
      <c r="D3" s="254"/>
      <c r="E3" s="286" t="str">
        <f>'1B Tableau financier'!H3</f>
        <v>A COMPLETER</v>
      </c>
      <c r="F3" s="241"/>
      <c r="G3" s="241"/>
      <c r="H3" s="241"/>
      <c r="I3" s="241"/>
      <c r="J3" s="241"/>
      <c r="K3" s="241"/>
      <c r="L3" s="241"/>
      <c r="M3" s="241"/>
      <c r="N3" s="241"/>
    </row>
    <row r="4" spans="1:19" s="95" customFormat="1" ht="18.75" customHeight="1" x14ac:dyDescent="0.3">
      <c r="B4" s="96"/>
      <c r="C4" s="182" t="s">
        <v>86</v>
      </c>
      <c r="D4" s="255"/>
      <c r="E4" s="24" t="s">
        <v>46</v>
      </c>
      <c r="F4" s="256">
        <f>'1B Tableau financier'!H4</f>
        <v>43831</v>
      </c>
      <c r="G4" s="24" t="s">
        <v>47</v>
      </c>
      <c r="H4" s="256">
        <f>'1B Tableau financier'!J4</f>
        <v>44196</v>
      </c>
    </row>
    <row r="5" spans="1:19" ht="18.75" customHeight="1" thickBot="1" x14ac:dyDescent="0.35"/>
    <row r="6" spans="1:19" ht="27.75" customHeight="1" x14ac:dyDescent="0.3">
      <c r="A6" s="100" t="s">
        <v>20</v>
      </c>
      <c r="B6" s="115" t="s">
        <v>110</v>
      </c>
      <c r="C6" s="114"/>
      <c r="D6" s="247" t="s">
        <v>95</v>
      </c>
      <c r="E6" s="114"/>
      <c r="F6" s="114"/>
      <c r="G6" s="114"/>
      <c r="H6" s="114"/>
      <c r="I6" s="114"/>
      <c r="J6" s="114"/>
      <c r="K6" s="114"/>
      <c r="L6" s="114"/>
      <c r="M6" s="114"/>
      <c r="N6" s="101"/>
    </row>
    <row r="7" spans="1:19" ht="25.5" customHeight="1" x14ac:dyDescent="0.3">
      <c r="A7" s="102" t="s">
        <v>21</v>
      </c>
      <c r="B7" s="116" t="s">
        <v>22</v>
      </c>
      <c r="C7" s="104"/>
      <c r="D7" s="184"/>
      <c r="E7" s="103"/>
      <c r="F7" s="103"/>
      <c r="G7" s="104"/>
      <c r="H7" s="104"/>
      <c r="I7" s="104"/>
      <c r="J7" s="104"/>
      <c r="K7" s="104"/>
      <c r="L7" s="104"/>
      <c r="M7" s="104"/>
      <c r="N7" s="105"/>
    </row>
    <row r="8" spans="1:19" ht="29.25" customHeight="1" thickBot="1" x14ac:dyDescent="0.35">
      <c r="A8" s="117" t="s">
        <v>23</v>
      </c>
      <c r="B8" s="239" t="s">
        <v>87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5"/>
    </row>
    <row r="9" spans="1:19" ht="39" customHeight="1" thickBot="1" x14ac:dyDescent="0.35">
      <c r="A9" s="374" t="s">
        <v>102</v>
      </c>
      <c r="B9" s="375"/>
      <c r="C9" s="264">
        <v>1</v>
      </c>
      <c r="D9" s="266">
        <v>1</v>
      </c>
      <c r="E9" s="266">
        <v>1</v>
      </c>
      <c r="F9" s="266">
        <v>1</v>
      </c>
      <c r="G9" s="266">
        <v>1</v>
      </c>
      <c r="H9" s="266">
        <v>1</v>
      </c>
      <c r="I9" s="266">
        <v>1</v>
      </c>
      <c r="J9" s="266">
        <v>1</v>
      </c>
      <c r="K9" s="266">
        <v>1</v>
      </c>
      <c r="L9" s="266">
        <v>1</v>
      </c>
      <c r="M9" s="266">
        <v>1</v>
      </c>
      <c r="N9" s="267">
        <v>1</v>
      </c>
    </row>
    <row r="10" spans="1:19" ht="18.75" customHeight="1" thickBot="1" x14ac:dyDescent="0.35">
      <c r="A10" s="118"/>
      <c r="B10" s="113"/>
      <c r="D10" s="104"/>
      <c r="E10" s="104"/>
      <c r="F10" s="104"/>
      <c r="G10" s="104"/>
      <c r="H10" s="104"/>
      <c r="I10" s="104"/>
      <c r="J10" s="104"/>
      <c r="K10" s="104"/>
      <c r="L10" s="104"/>
      <c r="M10" s="104"/>
    </row>
    <row r="11" spans="1:19" ht="18.75" customHeight="1" thickBot="1" x14ac:dyDescent="0.35">
      <c r="A11" s="363" t="s">
        <v>89</v>
      </c>
      <c r="B11" s="364"/>
      <c r="C11" s="376" t="s">
        <v>88</v>
      </c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8"/>
    </row>
    <row r="12" spans="1:19" s="106" customFormat="1" ht="18.75" customHeight="1" x14ac:dyDescent="0.3">
      <c r="A12" s="379" t="s">
        <v>36</v>
      </c>
      <c r="B12" s="380"/>
      <c r="C12" s="258" t="s">
        <v>24</v>
      </c>
      <c r="D12" s="125" t="s">
        <v>25</v>
      </c>
      <c r="E12" s="125" t="s">
        <v>26</v>
      </c>
      <c r="F12" s="125" t="s">
        <v>27</v>
      </c>
      <c r="G12" s="125" t="s">
        <v>28</v>
      </c>
      <c r="H12" s="125" t="s">
        <v>29</v>
      </c>
      <c r="I12" s="126" t="s">
        <v>30</v>
      </c>
      <c r="J12" s="126" t="s">
        <v>31</v>
      </c>
      <c r="K12" s="126" t="s">
        <v>32</v>
      </c>
      <c r="L12" s="126" t="s">
        <v>33</v>
      </c>
      <c r="M12" s="126" t="s">
        <v>34</v>
      </c>
      <c r="N12" s="127" t="s">
        <v>35</v>
      </c>
    </row>
    <row r="13" spans="1:19" s="106" customFormat="1" ht="18.75" customHeight="1" thickBot="1" x14ac:dyDescent="0.35">
      <c r="A13" s="381"/>
      <c r="B13" s="382"/>
      <c r="C13" s="278">
        <v>43831</v>
      </c>
      <c r="D13" s="278">
        <v>43862</v>
      </c>
      <c r="E13" s="278">
        <v>43891</v>
      </c>
      <c r="F13" s="278">
        <v>43922</v>
      </c>
      <c r="G13" s="278">
        <v>43952</v>
      </c>
      <c r="H13" s="278">
        <v>43983</v>
      </c>
      <c r="I13" s="278">
        <v>44013</v>
      </c>
      <c r="J13" s="278">
        <v>44044</v>
      </c>
      <c r="K13" s="278">
        <v>44075</v>
      </c>
      <c r="L13" s="278">
        <v>44105</v>
      </c>
      <c r="M13" s="278">
        <v>44136</v>
      </c>
      <c r="N13" s="279">
        <v>44166</v>
      </c>
    </row>
    <row r="14" spans="1:19" s="106" customFormat="1" ht="18.75" customHeight="1" x14ac:dyDescent="0.3">
      <c r="A14" s="128" t="s">
        <v>37</v>
      </c>
      <c r="B14" s="242"/>
      <c r="C14" s="259">
        <v>0.4</v>
      </c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7"/>
      <c r="S14" s="107"/>
    </row>
    <row r="15" spans="1:19" ht="18.75" customHeight="1" x14ac:dyDescent="0.3">
      <c r="A15" s="129" t="s">
        <v>38</v>
      </c>
      <c r="B15" s="243"/>
      <c r="C15" s="260"/>
      <c r="D15" s="188">
        <v>0.5</v>
      </c>
      <c r="E15" s="188"/>
      <c r="F15" s="188"/>
      <c r="G15" s="188"/>
      <c r="H15" s="188"/>
      <c r="I15" s="188"/>
      <c r="J15" s="188"/>
      <c r="K15" s="188"/>
      <c r="L15" s="188"/>
      <c r="M15" s="188"/>
      <c r="N15" s="189"/>
      <c r="S15" s="108"/>
    </row>
    <row r="16" spans="1:19" ht="18.75" customHeight="1" x14ac:dyDescent="0.3">
      <c r="A16" s="129" t="s">
        <v>39</v>
      </c>
      <c r="B16" s="243"/>
      <c r="C16" s="260">
        <v>0.2</v>
      </c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9"/>
      <c r="S16" s="108"/>
    </row>
    <row r="17" spans="1:19" ht="18.75" customHeight="1" x14ac:dyDescent="0.3">
      <c r="A17" s="129" t="s">
        <v>40</v>
      </c>
      <c r="B17" s="243"/>
      <c r="C17" s="261">
        <v>0.1</v>
      </c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9"/>
      <c r="S17" s="108"/>
    </row>
    <row r="18" spans="1:19" ht="18.75" customHeight="1" x14ac:dyDescent="0.3">
      <c r="A18" s="129" t="s">
        <v>41</v>
      </c>
      <c r="B18" s="243"/>
      <c r="C18" s="261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9"/>
      <c r="S18" s="108"/>
    </row>
    <row r="19" spans="1:19" ht="18.75" customHeight="1" x14ac:dyDescent="0.3">
      <c r="A19" s="129" t="s">
        <v>42</v>
      </c>
      <c r="B19" s="243"/>
      <c r="C19" s="261"/>
      <c r="D19" s="188">
        <v>0.1</v>
      </c>
      <c r="E19" s="188"/>
      <c r="F19" s="188"/>
      <c r="G19" s="188"/>
      <c r="H19" s="188"/>
      <c r="I19" s="188"/>
      <c r="J19" s="188"/>
      <c r="K19" s="188"/>
      <c r="L19" s="188"/>
      <c r="M19" s="188"/>
      <c r="N19" s="189"/>
      <c r="S19" s="108"/>
    </row>
    <row r="20" spans="1:19" ht="18.75" customHeight="1" x14ac:dyDescent="0.3">
      <c r="A20" s="129" t="s">
        <v>43</v>
      </c>
      <c r="B20" s="243"/>
      <c r="C20" s="261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9"/>
      <c r="S20" s="108"/>
    </row>
    <row r="21" spans="1:19" ht="18.75" customHeight="1" x14ac:dyDescent="0.3">
      <c r="A21" s="361" t="s">
        <v>44</v>
      </c>
      <c r="B21" s="244" t="s">
        <v>45</v>
      </c>
      <c r="C21" s="261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9"/>
    </row>
    <row r="22" spans="1:19" ht="18.75" customHeight="1" thickBot="1" x14ac:dyDescent="0.35">
      <c r="A22" s="362"/>
      <c r="B22" s="245" t="s">
        <v>48</v>
      </c>
      <c r="C22" s="262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1"/>
    </row>
    <row r="23" spans="1:19" ht="27.75" customHeight="1" thickBot="1" x14ac:dyDescent="0.35">
      <c r="A23" s="363" t="s">
        <v>92</v>
      </c>
      <c r="B23" s="364"/>
      <c r="C23" s="263">
        <f t="shared" ref="C23:N23" si="0">SUM(C14:C22)</f>
        <v>0.70000000000000007</v>
      </c>
      <c r="D23" s="192">
        <f t="shared" si="0"/>
        <v>0.6</v>
      </c>
      <c r="E23" s="192">
        <f t="shared" si="0"/>
        <v>0</v>
      </c>
      <c r="F23" s="192">
        <f t="shared" si="0"/>
        <v>0</v>
      </c>
      <c r="G23" s="192">
        <f t="shared" si="0"/>
        <v>0</v>
      </c>
      <c r="H23" s="192">
        <f t="shared" si="0"/>
        <v>0</v>
      </c>
      <c r="I23" s="192">
        <f t="shared" si="0"/>
        <v>0</v>
      </c>
      <c r="J23" s="192">
        <f t="shared" si="0"/>
        <v>0</v>
      </c>
      <c r="K23" s="192">
        <f t="shared" si="0"/>
        <v>0</v>
      </c>
      <c r="L23" s="192">
        <f t="shared" si="0"/>
        <v>0</v>
      </c>
      <c r="M23" s="192">
        <f t="shared" si="0"/>
        <v>0</v>
      </c>
      <c r="N23" s="193">
        <f t="shared" si="0"/>
        <v>0</v>
      </c>
    </row>
    <row r="24" spans="1:19" ht="18.75" customHeight="1" thickBot="1" x14ac:dyDescent="0.35">
      <c r="A24" s="365" t="s">
        <v>77</v>
      </c>
      <c r="B24" s="366"/>
      <c r="C24" s="264">
        <f>C$9*C23</f>
        <v>0.70000000000000007</v>
      </c>
      <c r="D24" s="250">
        <f t="shared" ref="D24:N24" si="1">D$9*D23</f>
        <v>0.6</v>
      </c>
      <c r="E24" s="250">
        <f t="shared" si="1"/>
        <v>0</v>
      </c>
      <c r="F24" s="250">
        <f t="shared" si="1"/>
        <v>0</v>
      </c>
      <c r="G24" s="250">
        <f t="shared" si="1"/>
        <v>0</v>
      </c>
      <c r="H24" s="250">
        <f t="shared" si="1"/>
        <v>0</v>
      </c>
      <c r="I24" s="250">
        <f t="shared" si="1"/>
        <v>0</v>
      </c>
      <c r="J24" s="250">
        <f t="shared" si="1"/>
        <v>0</v>
      </c>
      <c r="K24" s="250">
        <f t="shared" si="1"/>
        <v>0</v>
      </c>
      <c r="L24" s="250">
        <f t="shared" si="1"/>
        <v>0</v>
      </c>
      <c r="M24" s="250">
        <f t="shared" si="1"/>
        <v>0</v>
      </c>
      <c r="N24" s="265">
        <f t="shared" si="1"/>
        <v>0</v>
      </c>
    </row>
    <row r="25" spans="1:19" ht="18.75" customHeight="1" thickBot="1" x14ac:dyDescent="0.35">
      <c r="A25" s="111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</row>
    <row r="26" spans="1:19" ht="29.25" customHeight="1" thickBot="1" x14ac:dyDescent="0.35">
      <c r="A26" s="383" t="s">
        <v>93</v>
      </c>
      <c r="B26" s="384"/>
      <c r="C26" s="367" t="s">
        <v>78</v>
      </c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9"/>
    </row>
    <row r="27" spans="1:19" s="106" customFormat="1" ht="18.75" customHeight="1" x14ac:dyDescent="0.3">
      <c r="A27" s="370" t="s">
        <v>111</v>
      </c>
      <c r="B27" s="371"/>
      <c r="C27" s="268" t="s">
        <v>24</v>
      </c>
      <c r="D27" s="119" t="s">
        <v>25</v>
      </c>
      <c r="E27" s="119" t="s">
        <v>26</v>
      </c>
      <c r="F27" s="119" t="s">
        <v>27</v>
      </c>
      <c r="G27" s="119" t="s">
        <v>28</v>
      </c>
      <c r="H27" s="119" t="s">
        <v>29</v>
      </c>
      <c r="I27" s="120" t="s">
        <v>30</v>
      </c>
      <c r="J27" s="120" t="s">
        <v>31</v>
      </c>
      <c r="K27" s="120" t="s">
        <v>32</v>
      </c>
      <c r="L27" s="120" t="s">
        <v>33</v>
      </c>
      <c r="M27" s="120" t="s">
        <v>34</v>
      </c>
      <c r="N27" s="121" t="s">
        <v>35</v>
      </c>
    </row>
    <row r="28" spans="1:19" s="106" customFormat="1" ht="18.75" customHeight="1" thickBot="1" x14ac:dyDescent="0.35">
      <c r="A28" s="372"/>
      <c r="B28" s="373"/>
      <c r="C28" s="274">
        <f>C13</f>
        <v>43831</v>
      </c>
      <c r="D28" s="275">
        <f t="shared" ref="D28:N28" si="2">D13</f>
        <v>43862</v>
      </c>
      <c r="E28" s="275">
        <f t="shared" si="2"/>
        <v>43891</v>
      </c>
      <c r="F28" s="275">
        <f t="shared" si="2"/>
        <v>43922</v>
      </c>
      <c r="G28" s="275">
        <f t="shared" si="2"/>
        <v>43952</v>
      </c>
      <c r="H28" s="275">
        <f t="shared" si="2"/>
        <v>43983</v>
      </c>
      <c r="I28" s="275">
        <f t="shared" si="2"/>
        <v>44013</v>
      </c>
      <c r="J28" s="275">
        <f t="shared" si="2"/>
        <v>44044</v>
      </c>
      <c r="K28" s="275">
        <f t="shared" si="2"/>
        <v>44075</v>
      </c>
      <c r="L28" s="275">
        <f t="shared" si="2"/>
        <v>44105</v>
      </c>
      <c r="M28" s="275">
        <f t="shared" si="2"/>
        <v>44136</v>
      </c>
      <c r="N28" s="276">
        <f t="shared" si="2"/>
        <v>44166</v>
      </c>
    </row>
    <row r="29" spans="1:19" s="106" customFormat="1" ht="39.9" customHeight="1" thickBot="1" x14ac:dyDescent="0.35">
      <c r="A29" s="122" t="s">
        <v>59</v>
      </c>
      <c r="B29" s="240" t="s">
        <v>106</v>
      </c>
      <c r="C29" s="269">
        <v>0.3</v>
      </c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5"/>
      <c r="S29" s="107"/>
    </row>
    <row r="30" spans="1:19" ht="39.9" customHeight="1" thickBot="1" x14ac:dyDescent="0.35">
      <c r="A30" s="123" t="s">
        <v>60</v>
      </c>
      <c r="B30" s="240" t="s">
        <v>107</v>
      </c>
      <c r="C30" s="270"/>
      <c r="D30" s="196">
        <v>0.2</v>
      </c>
      <c r="E30" s="196"/>
      <c r="F30" s="196"/>
      <c r="G30" s="196"/>
      <c r="H30" s="196"/>
      <c r="I30" s="196"/>
      <c r="J30" s="196"/>
      <c r="K30" s="196"/>
      <c r="L30" s="196"/>
      <c r="M30" s="196"/>
      <c r="N30" s="197"/>
      <c r="S30" s="108"/>
    </row>
    <row r="31" spans="1:19" ht="39.9" customHeight="1" thickBot="1" x14ac:dyDescent="0.35">
      <c r="A31" s="123" t="s">
        <v>61</v>
      </c>
      <c r="B31" s="240" t="s">
        <v>108</v>
      </c>
      <c r="C31" s="270"/>
      <c r="D31" s="196">
        <v>0.2</v>
      </c>
      <c r="E31" s="196"/>
      <c r="F31" s="196"/>
      <c r="G31" s="196"/>
      <c r="H31" s="196"/>
      <c r="I31" s="196"/>
      <c r="J31" s="196"/>
      <c r="K31" s="196"/>
      <c r="L31" s="196"/>
      <c r="M31" s="196"/>
      <c r="N31" s="197"/>
      <c r="S31" s="108"/>
    </row>
    <row r="32" spans="1:19" ht="39.9" customHeight="1" thickBot="1" x14ac:dyDescent="0.35">
      <c r="A32" s="124" t="s">
        <v>79</v>
      </c>
      <c r="B32" s="240" t="s">
        <v>109</v>
      </c>
      <c r="C32" s="271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9"/>
      <c r="S32" s="108"/>
    </row>
    <row r="33" spans="1:19" ht="18.75" customHeight="1" thickBot="1" x14ac:dyDescent="0.35">
      <c r="A33" s="383" t="s">
        <v>90</v>
      </c>
      <c r="B33" s="384"/>
      <c r="C33" s="272">
        <f t="shared" ref="C33:N33" si="3">SUM(C29:C32)</f>
        <v>0.3</v>
      </c>
      <c r="D33" s="200">
        <f t="shared" si="3"/>
        <v>0.4</v>
      </c>
      <c r="E33" s="200">
        <f t="shared" si="3"/>
        <v>0</v>
      </c>
      <c r="F33" s="200">
        <f t="shared" si="3"/>
        <v>0</v>
      </c>
      <c r="G33" s="200">
        <f t="shared" si="3"/>
        <v>0</v>
      </c>
      <c r="H33" s="200">
        <f t="shared" si="3"/>
        <v>0</v>
      </c>
      <c r="I33" s="200">
        <f t="shared" si="3"/>
        <v>0</v>
      </c>
      <c r="J33" s="200">
        <f t="shared" si="3"/>
        <v>0</v>
      </c>
      <c r="K33" s="200">
        <f t="shared" si="3"/>
        <v>0</v>
      </c>
      <c r="L33" s="200">
        <f t="shared" si="3"/>
        <v>0</v>
      </c>
      <c r="M33" s="200">
        <f t="shared" si="3"/>
        <v>0</v>
      </c>
      <c r="N33" s="201">
        <f t="shared" si="3"/>
        <v>0</v>
      </c>
    </row>
    <row r="34" spans="1:19" ht="18.75" customHeight="1" thickBot="1" x14ac:dyDescent="0.35">
      <c r="A34" s="365" t="s">
        <v>91</v>
      </c>
      <c r="B34" s="366"/>
      <c r="C34" s="264">
        <f>C$9-C24</f>
        <v>0.29999999999999993</v>
      </c>
      <c r="D34" s="250">
        <f t="shared" ref="D34:N34" si="4">D$9-D24</f>
        <v>0.4</v>
      </c>
      <c r="E34" s="250">
        <f t="shared" si="4"/>
        <v>1</v>
      </c>
      <c r="F34" s="250">
        <f t="shared" si="4"/>
        <v>1</v>
      </c>
      <c r="G34" s="250">
        <f t="shared" si="4"/>
        <v>1</v>
      </c>
      <c r="H34" s="250">
        <f t="shared" si="4"/>
        <v>1</v>
      </c>
      <c r="I34" s="250">
        <f t="shared" si="4"/>
        <v>1</v>
      </c>
      <c r="J34" s="250">
        <f t="shared" si="4"/>
        <v>1</v>
      </c>
      <c r="K34" s="250">
        <f t="shared" si="4"/>
        <v>1</v>
      </c>
      <c r="L34" s="250">
        <f t="shared" si="4"/>
        <v>1</v>
      </c>
      <c r="M34" s="250">
        <f t="shared" si="4"/>
        <v>1</v>
      </c>
      <c r="N34" s="265">
        <f t="shared" si="4"/>
        <v>1</v>
      </c>
    </row>
    <row r="35" spans="1:19" ht="18.75" customHeight="1" thickBot="1" x14ac:dyDescent="0.35"/>
    <row r="36" spans="1:19" ht="38.25" customHeight="1" thickBot="1" x14ac:dyDescent="0.35">
      <c r="A36" s="385" t="s">
        <v>96</v>
      </c>
      <c r="B36" s="386"/>
      <c r="C36" s="185">
        <f t="shared" ref="C36:N36" si="5">C23+C33</f>
        <v>1</v>
      </c>
      <c r="D36" s="185">
        <f t="shared" si="5"/>
        <v>1</v>
      </c>
      <c r="E36" s="185">
        <f t="shared" si="5"/>
        <v>0</v>
      </c>
      <c r="F36" s="185">
        <f t="shared" si="5"/>
        <v>0</v>
      </c>
      <c r="G36" s="185">
        <f t="shared" si="5"/>
        <v>0</v>
      </c>
      <c r="H36" s="185">
        <f t="shared" si="5"/>
        <v>0</v>
      </c>
      <c r="I36" s="185">
        <f t="shared" si="5"/>
        <v>0</v>
      </c>
      <c r="J36" s="185">
        <f t="shared" si="5"/>
        <v>0</v>
      </c>
      <c r="K36" s="185">
        <f t="shared" si="5"/>
        <v>0</v>
      </c>
      <c r="L36" s="185">
        <f t="shared" si="5"/>
        <v>0</v>
      </c>
      <c r="M36" s="185">
        <f t="shared" si="5"/>
        <v>0</v>
      </c>
      <c r="N36" s="273">
        <f t="shared" si="5"/>
        <v>0</v>
      </c>
    </row>
    <row r="37" spans="1:19" ht="18.75" customHeight="1" thickBot="1" x14ac:dyDescent="0.35"/>
    <row r="38" spans="1:19" ht="27.75" customHeight="1" x14ac:dyDescent="0.3">
      <c r="A38" s="100" t="s">
        <v>53</v>
      </c>
      <c r="B38" s="115" t="s">
        <v>112</v>
      </c>
      <c r="C38" s="114"/>
      <c r="D38" s="247" t="s">
        <v>95</v>
      </c>
      <c r="E38" s="114"/>
      <c r="F38" s="114"/>
      <c r="G38" s="114"/>
      <c r="H38" s="114"/>
      <c r="I38" s="114"/>
      <c r="J38" s="114"/>
      <c r="K38" s="114"/>
      <c r="L38" s="114"/>
      <c r="M38" s="114"/>
      <c r="N38" s="101"/>
    </row>
    <row r="39" spans="1:19" ht="25.5" customHeight="1" x14ac:dyDescent="0.3">
      <c r="A39" s="102" t="s">
        <v>21</v>
      </c>
      <c r="B39" s="116" t="s">
        <v>22</v>
      </c>
      <c r="C39" s="257"/>
      <c r="D39" s="184"/>
      <c r="E39" s="103"/>
      <c r="F39" s="103"/>
      <c r="G39" s="104"/>
      <c r="H39" s="104"/>
      <c r="I39" s="104"/>
      <c r="J39" s="104"/>
      <c r="K39" s="104"/>
      <c r="L39" s="104"/>
      <c r="M39" s="104"/>
      <c r="N39" s="105"/>
    </row>
    <row r="40" spans="1:19" ht="29.25" customHeight="1" thickBot="1" x14ac:dyDescent="0.35">
      <c r="A40" s="117" t="s">
        <v>23</v>
      </c>
      <c r="B40" s="239" t="s">
        <v>87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5"/>
    </row>
    <row r="41" spans="1:19" ht="39" customHeight="1" thickBot="1" x14ac:dyDescent="0.35">
      <c r="A41" s="374" t="s">
        <v>103</v>
      </c>
      <c r="B41" s="375"/>
      <c r="C41" s="264">
        <v>0.8</v>
      </c>
      <c r="D41" s="266">
        <v>0.8</v>
      </c>
      <c r="E41" s="266">
        <v>0</v>
      </c>
      <c r="F41" s="266">
        <v>0</v>
      </c>
      <c r="G41" s="266">
        <v>0</v>
      </c>
      <c r="H41" s="266">
        <v>0</v>
      </c>
      <c r="I41" s="266">
        <v>0</v>
      </c>
      <c r="J41" s="266">
        <v>0</v>
      </c>
      <c r="K41" s="266">
        <v>0</v>
      </c>
      <c r="L41" s="266">
        <v>0</v>
      </c>
      <c r="M41" s="266">
        <v>0</v>
      </c>
      <c r="N41" s="267">
        <v>0</v>
      </c>
    </row>
    <row r="42" spans="1:19" ht="18.75" customHeight="1" thickBot="1" x14ac:dyDescent="0.35">
      <c r="A42" s="118"/>
      <c r="B42" s="113"/>
      <c r="D42" s="104"/>
      <c r="E42" s="104"/>
      <c r="F42" s="104"/>
      <c r="G42" s="104"/>
      <c r="H42" s="104"/>
      <c r="I42" s="104"/>
      <c r="J42" s="104"/>
      <c r="K42" s="104"/>
      <c r="L42" s="104"/>
      <c r="M42" s="104"/>
    </row>
    <row r="43" spans="1:19" ht="18.75" customHeight="1" thickBot="1" x14ac:dyDescent="0.35">
      <c r="A43" s="363" t="s">
        <v>89</v>
      </c>
      <c r="B43" s="364"/>
      <c r="C43" s="376" t="s">
        <v>88</v>
      </c>
      <c r="D43" s="377"/>
      <c r="E43" s="377"/>
      <c r="F43" s="377"/>
      <c r="G43" s="377"/>
      <c r="H43" s="377"/>
      <c r="I43" s="377"/>
      <c r="J43" s="377"/>
      <c r="K43" s="377"/>
      <c r="L43" s="377"/>
      <c r="M43" s="377"/>
      <c r="N43" s="378"/>
    </row>
    <row r="44" spans="1:19" s="106" customFormat="1" ht="18.75" customHeight="1" x14ac:dyDescent="0.3">
      <c r="A44" s="379" t="s">
        <v>36</v>
      </c>
      <c r="B44" s="380"/>
      <c r="C44" s="258" t="s">
        <v>24</v>
      </c>
      <c r="D44" s="125" t="s">
        <v>25</v>
      </c>
      <c r="E44" s="125" t="s">
        <v>26</v>
      </c>
      <c r="F44" s="125" t="s">
        <v>27</v>
      </c>
      <c r="G44" s="125" t="s">
        <v>28</v>
      </c>
      <c r="H44" s="125" t="s">
        <v>29</v>
      </c>
      <c r="I44" s="126" t="s">
        <v>30</v>
      </c>
      <c r="J44" s="126" t="s">
        <v>31</v>
      </c>
      <c r="K44" s="126" t="s">
        <v>32</v>
      </c>
      <c r="L44" s="126" t="s">
        <v>33</v>
      </c>
      <c r="M44" s="126" t="s">
        <v>34</v>
      </c>
      <c r="N44" s="127" t="s">
        <v>35</v>
      </c>
    </row>
    <row r="45" spans="1:19" s="106" customFormat="1" ht="18.75" customHeight="1" thickBot="1" x14ac:dyDescent="0.35">
      <c r="A45" s="381"/>
      <c r="B45" s="382"/>
      <c r="C45" s="277">
        <f>C13</f>
        <v>43831</v>
      </c>
      <c r="D45" s="278">
        <f t="shared" ref="D45:N45" si="6">D13</f>
        <v>43862</v>
      </c>
      <c r="E45" s="278">
        <f t="shared" si="6"/>
        <v>43891</v>
      </c>
      <c r="F45" s="278">
        <f t="shared" si="6"/>
        <v>43922</v>
      </c>
      <c r="G45" s="278">
        <f t="shared" si="6"/>
        <v>43952</v>
      </c>
      <c r="H45" s="278">
        <f t="shared" si="6"/>
        <v>43983</v>
      </c>
      <c r="I45" s="278">
        <f t="shared" si="6"/>
        <v>44013</v>
      </c>
      <c r="J45" s="278">
        <f t="shared" si="6"/>
        <v>44044</v>
      </c>
      <c r="K45" s="278">
        <f t="shared" si="6"/>
        <v>44075</v>
      </c>
      <c r="L45" s="278">
        <f t="shared" si="6"/>
        <v>44105</v>
      </c>
      <c r="M45" s="278">
        <f t="shared" si="6"/>
        <v>44136</v>
      </c>
      <c r="N45" s="279">
        <f t="shared" si="6"/>
        <v>44166</v>
      </c>
    </row>
    <row r="46" spans="1:19" s="106" customFormat="1" ht="18.75" customHeight="1" x14ac:dyDescent="0.3">
      <c r="A46" s="128" t="s">
        <v>37</v>
      </c>
      <c r="B46" s="242"/>
      <c r="C46" s="259">
        <v>0.2</v>
      </c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7"/>
      <c r="S46" s="107"/>
    </row>
    <row r="47" spans="1:19" ht="18.75" customHeight="1" x14ac:dyDescent="0.3">
      <c r="A47" s="129" t="s">
        <v>38</v>
      </c>
      <c r="B47" s="243"/>
      <c r="C47" s="260"/>
      <c r="D47" s="188">
        <v>0.1</v>
      </c>
      <c r="E47" s="188"/>
      <c r="F47" s="188"/>
      <c r="G47" s="188"/>
      <c r="H47" s="188"/>
      <c r="I47" s="188"/>
      <c r="J47" s="188"/>
      <c r="K47" s="188"/>
      <c r="L47" s="188"/>
      <c r="M47" s="188"/>
      <c r="N47" s="189"/>
      <c r="S47" s="108"/>
    </row>
    <row r="48" spans="1:19" ht="18.75" customHeight="1" x14ac:dyDescent="0.3">
      <c r="A48" s="129" t="s">
        <v>39</v>
      </c>
      <c r="B48" s="243"/>
      <c r="C48" s="260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9"/>
      <c r="S48" s="108"/>
    </row>
    <row r="49" spans="1:19" ht="18.75" customHeight="1" x14ac:dyDescent="0.3">
      <c r="A49" s="129" t="s">
        <v>40</v>
      </c>
      <c r="B49" s="243"/>
      <c r="C49" s="261">
        <v>0.1</v>
      </c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9"/>
      <c r="S49" s="108"/>
    </row>
    <row r="50" spans="1:19" ht="18.75" customHeight="1" x14ac:dyDescent="0.3">
      <c r="A50" s="129" t="s">
        <v>41</v>
      </c>
      <c r="B50" s="243"/>
      <c r="C50" s="261"/>
      <c r="D50" s="188">
        <v>0.4</v>
      </c>
      <c r="E50" s="188"/>
      <c r="F50" s="188"/>
      <c r="G50" s="188"/>
      <c r="H50" s="188"/>
      <c r="I50" s="188"/>
      <c r="J50" s="188"/>
      <c r="K50" s="188"/>
      <c r="L50" s="188"/>
      <c r="M50" s="188"/>
      <c r="N50" s="189"/>
      <c r="S50" s="108"/>
    </row>
    <row r="51" spans="1:19" ht="18.75" customHeight="1" x14ac:dyDescent="0.3">
      <c r="A51" s="129" t="s">
        <v>42</v>
      </c>
      <c r="B51" s="243"/>
      <c r="C51" s="261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9"/>
      <c r="S51" s="108"/>
    </row>
    <row r="52" spans="1:19" ht="18.75" customHeight="1" x14ac:dyDescent="0.3">
      <c r="A52" s="129" t="s">
        <v>43</v>
      </c>
      <c r="B52" s="243"/>
      <c r="C52" s="261">
        <v>0.2</v>
      </c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9"/>
      <c r="S52" s="108"/>
    </row>
    <row r="53" spans="1:19" ht="18.75" customHeight="1" x14ac:dyDescent="0.3">
      <c r="A53" s="361" t="s">
        <v>44</v>
      </c>
      <c r="B53" s="244" t="s">
        <v>45</v>
      </c>
      <c r="C53" s="261"/>
      <c r="D53" s="188">
        <v>0.1</v>
      </c>
      <c r="E53" s="188"/>
      <c r="F53" s="188"/>
      <c r="G53" s="188"/>
      <c r="H53" s="188"/>
      <c r="I53" s="188"/>
      <c r="J53" s="188"/>
      <c r="K53" s="188"/>
      <c r="L53" s="188"/>
      <c r="M53" s="188"/>
      <c r="N53" s="189"/>
    </row>
    <row r="54" spans="1:19" ht="18.75" customHeight="1" thickBot="1" x14ac:dyDescent="0.35">
      <c r="A54" s="362"/>
      <c r="B54" s="245" t="s">
        <v>48</v>
      </c>
      <c r="C54" s="262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1"/>
    </row>
    <row r="55" spans="1:19" ht="27.75" customHeight="1" thickBot="1" x14ac:dyDescent="0.35">
      <c r="A55" s="363" t="s">
        <v>92</v>
      </c>
      <c r="B55" s="364"/>
      <c r="C55" s="263">
        <f t="shared" ref="C55:N55" si="7">SUM(C46:C54)</f>
        <v>0.5</v>
      </c>
      <c r="D55" s="192">
        <f t="shared" si="7"/>
        <v>0.6</v>
      </c>
      <c r="E55" s="192">
        <f t="shared" si="7"/>
        <v>0</v>
      </c>
      <c r="F55" s="192">
        <f t="shared" si="7"/>
        <v>0</v>
      </c>
      <c r="G55" s="192">
        <f t="shared" si="7"/>
        <v>0</v>
      </c>
      <c r="H55" s="192">
        <f t="shared" si="7"/>
        <v>0</v>
      </c>
      <c r="I55" s="192">
        <f t="shared" si="7"/>
        <v>0</v>
      </c>
      <c r="J55" s="192">
        <f t="shared" si="7"/>
        <v>0</v>
      </c>
      <c r="K55" s="192">
        <f t="shared" si="7"/>
        <v>0</v>
      </c>
      <c r="L55" s="192">
        <f t="shared" si="7"/>
        <v>0</v>
      </c>
      <c r="M55" s="192">
        <f t="shared" si="7"/>
        <v>0</v>
      </c>
      <c r="N55" s="193">
        <f t="shared" si="7"/>
        <v>0</v>
      </c>
    </row>
    <row r="56" spans="1:19" ht="18.75" customHeight="1" thickBot="1" x14ac:dyDescent="0.35">
      <c r="A56" s="365" t="s">
        <v>77</v>
      </c>
      <c r="B56" s="366"/>
      <c r="C56" s="283">
        <f>C$41*C55</f>
        <v>0.4</v>
      </c>
      <c r="D56" s="250">
        <f t="shared" ref="D56:N56" si="8">D$41*D55</f>
        <v>0.48</v>
      </c>
      <c r="E56" s="250">
        <f t="shared" si="8"/>
        <v>0</v>
      </c>
      <c r="F56" s="250">
        <f t="shared" si="8"/>
        <v>0</v>
      </c>
      <c r="G56" s="250">
        <f t="shared" si="8"/>
        <v>0</v>
      </c>
      <c r="H56" s="250">
        <f t="shared" si="8"/>
        <v>0</v>
      </c>
      <c r="I56" s="250">
        <f t="shared" si="8"/>
        <v>0</v>
      </c>
      <c r="J56" s="250">
        <f t="shared" si="8"/>
        <v>0</v>
      </c>
      <c r="K56" s="250">
        <f t="shared" si="8"/>
        <v>0</v>
      </c>
      <c r="L56" s="250">
        <f t="shared" si="8"/>
        <v>0</v>
      </c>
      <c r="M56" s="250">
        <f t="shared" si="8"/>
        <v>0</v>
      </c>
      <c r="N56" s="265">
        <f t="shared" si="8"/>
        <v>0</v>
      </c>
    </row>
    <row r="57" spans="1:19" ht="18.75" customHeight="1" thickBot="1" x14ac:dyDescent="0.35">
      <c r="A57" s="111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</row>
    <row r="58" spans="1:19" ht="29.25" customHeight="1" thickBot="1" x14ac:dyDescent="0.35">
      <c r="A58" s="383" t="s">
        <v>93</v>
      </c>
      <c r="B58" s="384"/>
      <c r="C58" s="367" t="s">
        <v>78</v>
      </c>
      <c r="D58" s="368"/>
      <c r="E58" s="368"/>
      <c r="F58" s="368"/>
      <c r="G58" s="368"/>
      <c r="H58" s="368"/>
      <c r="I58" s="368"/>
      <c r="J58" s="368"/>
      <c r="K58" s="368"/>
      <c r="L58" s="368"/>
      <c r="M58" s="368"/>
      <c r="N58" s="369"/>
    </row>
    <row r="59" spans="1:19" s="106" customFormat="1" ht="18.75" customHeight="1" x14ac:dyDescent="0.3">
      <c r="A59" s="370" t="s">
        <v>111</v>
      </c>
      <c r="B59" s="371"/>
      <c r="C59" s="268" t="s">
        <v>24</v>
      </c>
      <c r="D59" s="119" t="s">
        <v>25</v>
      </c>
      <c r="E59" s="119" t="s">
        <v>26</v>
      </c>
      <c r="F59" s="119" t="s">
        <v>27</v>
      </c>
      <c r="G59" s="119" t="s">
        <v>28</v>
      </c>
      <c r="H59" s="119" t="s">
        <v>29</v>
      </c>
      <c r="I59" s="120" t="s">
        <v>30</v>
      </c>
      <c r="J59" s="120" t="s">
        <v>31</v>
      </c>
      <c r="K59" s="120" t="s">
        <v>32</v>
      </c>
      <c r="L59" s="120" t="s">
        <v>33</v>
      </c>
      <c r="M59" s="120" t="s">
        <v>34</v>
      </c>
      <c r="N59" s="121" t="s">
        <v>35</v>
      </c>
    </row>
    <row r="60" spans="1:19" s="106" customFormat="1" ht="18.75" customHeight="1" thickBot="1" x14ac:dyDescent="0.35">
      <c r="A60" s="372"/>
      <c r="B60" s="373"/>
      <c r="C60" s="274">
        <f>C13</f>
        <v>43831</v>
      </c>
      <c r="D60" s="275">
        <f t="shared" ref="D60:N60" si="9">D13</f>
        <v>43862</v>
      </c>
      <c r="E60" s="275">
        <f t="shared" si="9"/>
        <v>43891</v>
      </c>
      <c r="F60" s="275">
        <f t="shared" si="9"/>
        <v>43922</v>
      </c>
      <c r="G60" s="275">
        <f t="shared" si="9"/>
        <v>43952</v>
      </c>
      <c r="H60" s="275">
        <f t="shared" si="9"/>
        <v>43983</v>
      </c>
      <c r="I60" s="275">
        <f t="shared" si="9"/>
        <v>44013</v>
      </c>
      <c r="J60" s="275">
        <f t="shared" si="9"/>
        <v>44044</v>
      </c>
      <c r="K60" s="275">
        <f t="shared" si="9"/>
        <v>44075</v>
      </c>
      <c r="L60" s="275">
        <f t="shared" si="9"/>
        <v>44105</v>
      </c>
      <c r="M60" s="275">
        <f t="shared" si="9"/>
        <v>44136</v>
      </c>
      <c r="N60" s="276">
        <f t="shared" si="9"/>
        <v>44166</v>
      </c>
    </row>
    <row r="61" spans="1:19" s="106" customFormat="1" ht="39.9" customHeight="1" thickBot="1" x14ac:dyDescent="0.35">
      <c r="A61" s="122" t="s">
        <v>59</v>
      </c>
      <c r="B61" s="240" t="s">
        <v>106</v>
      </c>
      <c r="C61" s="269">
        <v>0.1</v>
      </c>
      <c r="D61" s="194">
        <v>0.1</v>
      </c>
      <c r="E61" s="194"/>
      <c r="F61" s="194"/>
      <c r="G61" s="194"/>
      <c r="H61" s="194"/>
      <c r="I61" s="194"/>
      <c r="J61" s="194"/>
      <c r="K61" s="194"/>
      <c r="L61" s="194"/>
      <c r="M61" s="194"/>
      <c r="N61" s="195"/>
      <c r="S61" s="107"/>
    </row>
    <row r="62" spans="1:19" ht="39.9" customHeight="1" thickBot="1" x14ac:dyDescent="0.35">
      <c r="A62" s="123" t="s">
        <v>60</v>
      </c>
      <c r="B62" s="240" t="s">
        <v>107</v>
      </c>
      <c r="C62" s="270">
        <v>0.3</v>
      </c>
      <c r="D62" s="196">
        <v>0.08</v>
      </c>
      <c r="E62" s="196"/>
      <c r="F62" s="196"/>
      <c r="G62" s="196"/>
      <c r="H62" s="196"/>
      <c r="I62" s="196"/>
      <c r="J62" s="196"/>
      <c r="K62" s="196"/>
      <c r="L62" s="196"/>
      <c r="M62" s="196"/>
      <c r="N62" s="197"/>
      <c r="S62" s="108"/>
    </row>
    <row r="63" spans="1:19" ht="39.9" customHeight="1" thickBot="1" x14ac:dyDescent="0.35">
      <c r="A63" s="123" t="s">
        <v>61</v>
      </c>
      <c r="B63" s="240" t="s">
        <v>108</v>
      </c>
      <c r="C63" s="270">
        <v>0.05</v>
      </c>
      <c r="D63" s="196">
        <v>0.22</v>
      </c>
      <c r="E63" s="196"/>
      <c r="F63" s="196"/>
      <c r="G63" s="196"/>
      <c r="H63" s="196"/>
      <c r="I63" s="196"/>
      <c r="J63" s="196"/>
      <c r="K63" s="196"/>
      <c r="L63" s="196"/>
      <c r="M63" s="196"/>
      <c r="N63" s="197"/>
      <c r="S63" s="108"/>
    </row>
    <row r="64" spans="1:19" ht="39.9" customHeight="1" thickBot="1" x14ac:dyDescent="0.35">
      <c r="A64" s="124" t="s">
        <v>79</v>
      </c>
      <c r="B64" s="240" t="s">
        <v>109</v>
      </c>
      <c r="C64" s="271">
        <v>0.05</v>
      </c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9"/>
      <c r="S64" s="108"/>
    </row>
    <row r="65" spans="1:19" ht="18.75" customHeight="1" thickBot="1" x14ac:dyDescent="0.35">
      <c r="A65" s="383" t="s">
        <v>90</v>
      </c>
      <c r="B65" s="384"/>
      <c r="C65" s="272">
        <f t="shared" ref="C65:N65" si="10">SUM(C61:C64)</f>
        <v>0.5</v>
      </c>
      <c r="D65" s="200">
        <f t="shared" si="10"/>
        <v>0.4</v>
      </c>
      <c r="E65" s="200">
        <f t="shared" si="10"/>
        <v>0</v>
      </c>
      <c r="F65" s="200">
        <f t="shared" si="10"/>
        <v>0</v>
      </c>
      <c r="G65" s="200">
        <f t="shared" si="10"/>
        <v>0</v>
      </c>
      <c r="H65" s="200">
        <f t="shared" si="10"/>
        <v>0</v>
      </c>
      <c r="I65" s="200">
        <f t="shared" si="10"/>
        <v>0</v>
      </c>
      <c r="J65" s="200">
        <f t="shared" si="10"/>
        <v>0</v>
      </c>
      <c r="K65" s="200">
        <f t="shared" si="10"/>
        <v>0</v>
      </c>
      <c r="L65" s="200">
        <f t="shared" si="10"/>
        <v>0</v>
      </c>
      <c r="M65" s="200">
        <f t="shared" si="10"/>
        <v>0</v>
      </c>
      <c r="N65" s="201">
        <f t="shared" si="10"/>
        <v>0</v>
      </c>
    </row>
    <row r="66" spans="1:19" ht="18.75" customHeight="1" thickBot="1" x14ac:dyDescent="0.35">
      <c r="A66" s="365" t="s">
        <v>91</v>
      </c>
      <c r="B66" s="366"/>
      <c r="C66" s="264">
        <f>C$41-C56</f>
        <v>0.4</v>
      </c>
      <c r="D66" s="250">
        <f t="shared" ref="D66:N66" si="11">D$41-D56</f>
        <v>0.32000000000000006</v>
      </c>
      <c r="E66" s="250">
        <f t="shared" si="11"/>
        <v>0</v>
      </c>
      <c r="F66" s="250">
        <f t="shared" si="11"/>
        <v>0</v>
      </c>
      <c r="G66" s="250">
        <f t="shared" si="11"/>
        <v>0</v>
      </c>
      <c r="H66" s="250">
        <f t="shared" si="11"/>
        <v>0</v>
      </c>
      <c r="I66" s="250">
        <f t="shared" si="11"/>
        <v>0</v>
      </c>
      <c r="J66" s="250">
        <f t="shared" si="11"/>
        <v>0</v>
      </c>
      <c r="K66" s="250">
        <f t="shared" si="11"/>
        <v>0</v>
      </c>
      <c r="L66" s="250">
        <f t="shared" si="11"/>
        <v>0</v>
      </c>
      <c r="M66" s="250">
        <f t="shared" si="11"/>
        <v>0</v>
      </c>
      <c r="N66" s="265">
        <f t="shared" si="11"/>
        <v>0</v>
      </c>
    </row>
    <row r="67" spans="1:19" ht="18.75" customHeight="1" thickBot="1" x14ac:dyDescent="0.35"/>
    <row r="68" spans="1:19" ht="38.25" customHeight="1" thickBot="1" x14ac:dyDescent="0.35">
      <c r="A68" s="385" t="s">
        <v>96</v>
      </c>
      <c r="B68" s="386"/>
      <c r="C68" s="246">
        <f t="shared" ref="C68:N68" si="12">C55+C65</f>
        <v>1</v>
      </c>
      <c r="D68" s="185">
        <f t="shared" si="12"/>
        <v>1</v>
      </c>
      <c r="E68" s="185">
        <f t="shared" si="12"/>
        <v>0</v>
      </c>
      <c r="F68" s="185">
        <f t="shared" si="12"/>
        <v>0</v>
      </c>
      <c r="G68" s="185">
        <f t="shared" si="12"/>
        <v>0</v>
      </c>
      <c r="H68" s="185">
        <f t="shared" si="12"/>
        <v>0</v>
      </c>
      <c r="I68" s="185">
        <f t="shared" si="12"/>
        <v>0</v>
      </c>
      <c r="J68" s="185">
        <f t="shared" si="12"/>
        <v>0</v>
      </c>
      <c r="K68" s="185">
        <f t="shared" si="12"/>
        <v>0</v>
      </c>
      <c r="L68" s="185">
        <f t="shared" si="12"/>
        <v>0</v>
      </c>
      <c r="M68" s="185">
        <f t="shared" si="12"/>
        <v>0</v>
      </c>
      <c r="N68" s="185">
        <f t="shared" si="12"/>
        <v>0</v>
      </c>
    </row>
    <row r="69" spans="1:19" ht="18.75" customHeight="1" thickBot="1" x14ac:dyDescent="0.35"/>
    <row r="70" spans="1:19" ht="27.75" customHeight="1" x14ac:dyDescent="0.3">
      <c r="A70" s="100" t="s">
        <v>62</v>
      </c>
      <c r="B70" s="115" t="s">
        <v>113</v>
      </c>
      <c r="C70" s="114"/>
      <c r="D70" s="247" t="s">
        <v>95</v>
      </c>
      <c r="E70" s="114"/>
      <c r="F70" s="114"/>
      <c r="G70" s="114"/>
      <c r="H70" s="114"/>
      <c r="I70" s="114"/>
      <c r="J70" s="114"/>
      <c r="K70" s="114"/>
      <c r="L70" s="114"/>
      <c r="M70" s="114"/>
      <c r="N70" s="101"/>
    </row>
    <row r="71" spans="1:19" ht="25.5" customHeight="1" x14ac:dyDescent="0.3">
      <c r="A71" s="102" t="s">
        <v>21</v>
      </c>
      <c r="B71" s="116" t="s">
        <v>22</v>
      </c>
      <c r="C71" s="104"/>
      <c r="D71" s="184"/>
      <c r="E71" s="103"/>
      <c r="F71" s="103"/>
      <c r="G71" s="104"/>
      <c r="H71" s="104"/>
      <c r="I71" s="104"/>
      <c r="J71" s="104"/>
      <c r="K71" s="104"/>
      <c r="L71" s="104"/>
      <c r="M71" s="104"/>
      <c r="N71" s="105"/>
    </row>
    <row r="72" spans="1:19" ht="29.25" customHeight="1" thickBot="1" x14ac:dyDescent="0.35">
      <c r="A72" s="117" t="s">
        <v>23</v>
      </c>
      <c r="B72" s="239" t="s">
        <v>87</v>
      </c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5"/>
    </row>
    <row r="73" spans="1:19" ht="39" customHeight="1" thickBot="1" x14ac:dyDescent="0.35">
      <c r="A73" s="374" t="s">
        <v>102</v>
      </c>
      <c r="B73" s="375"/>
      <c r="C73" s="264">
        <v>0.6</v>
      </c>
      <c r="D73" s="266">
        <v>0.6</v>
      </c>
      <c r="E73" s="266">
        <v>0</v>
      </c>
      <c r="F73" s="266">
        <v>0</v>
      </c>
      <c r="G73" s="266">
        <v>0</v>
      </c>
      <c r="H73" s="266">
        <v>0</v>
      </c>
      <c r="I73" s="266">
        <v>0</v>
      </c>
      <c r="J73" s="266">
        <v>0</v>
      </c>
      <c r="K73" s="266">
        <v>0</v>
      </c>
      <c r="L73" s="266">
        <v>0</v>
      </c>
      <c r="M73" s="266">
        <v>0</v>
      </c>
      <c r="N73" s="267">
        <v>0</v>
      </c>
    </row>
    <row r="74" spans="1:19" ht="18.75" customHeight="1" thickBot="1" x14ac:dyDescent="0.35">
      <c r="A74" s="118"/>
      <c r="B74" s="113"/>
      <c r="D74" s="104"/>
      <c r="E74" s="104"/>
      <c r="F74" s="104"/>
      <c r="G74" s="104"/>
      <c r="H74" s="104"/>
      <c r="I74" s="104"/>
      <c r="J74" s="104"/>
      <c r="K74" s="104"/>
      <c r="L74" s="104"/>
      <c r="M74" s="104"/>
    </row>
    <row r="75" spans="1:19" ht="18.75" customHeight="1" thickBot="1" x14ac:dyDescent="0.35">
      <c r="A75" s="363" t="s">
        <v>89</v>
      </c>
      <c r="B75" s="364"/>
      <c r="C75" s="376" t="s">
        <v>88</v>
      </c>
      <c r="D75" s="377"/>
      <c r="E75" s="377"/>
      <c r="F75" s="377"/>
      <c r="G75" s="377"/>
      <c r="H75" s="377"/>
      <c r="I75" s="377"/>
      <c r="J75" s="377"/>
      <c r="K75" s="377"/>
      <c r="L75" s="377"/>
      <c r="M75" s="377"/>
      <c r="N75" s="378"/>
    </row>
    <row r="76" spans="1:19" s="106" customFormat="1" ht="18.75" customHeight="1" x14ac:dyDescent="0.3">
      <c r="A76" s="379" t="s">
        <v>36</v>
      </c>
      <c r="B76" s="380"/>
      <c r="C76" s="258" t="s">
        <v>24</v>
      </c>
      <c r="D76" s="125" t="s">
        <v>25</v>
      </c>
      <c r="E76" s="125" t="s">
        <v>26</v>
      </c>
      <c r="F76" s="125" t="s">
        <v>27</v>
      </c>
      <c r="G76" s="125" t="s">
        <v>28</v>
      </c>
      <c r="H76" s="125" t="s">
        <v>29</v>
      </c>
      <c r="I76" s="126" t="s">
        <v>30</v>
      </c>
      <c r="J76" s="126" t="s">
        <v>31</v>
      </c>
      <c r="K76" s="126" t="s">
        <v>32</v>
      </c>
      <c r="L76" s="126" t="s">
        <v>33</v>
      </c>
      <c r="M76" s="126" t="s">
        <v>34</v>
      </c>
      <c r="N76" s="127" t="s">
        <v>35</v>
      </c>
    </row>
    <row r="77" spans="1:19" s="106" customFormat="1" ht="18.75" customHeight="1" thickBot="1" x14ac:dyDescent="0.35">
      <c r="A77" s="381"/>
      <c r="B77" s="382"/>
      <c r="C77" s="277">
        <f>C13</f>
        <v>43831</v>
      </c>
      <c r="D77" s="278">
        <f t="shared" ref="D77:N77" si="13">D13</f>
        <v>43862</v>
      </c>
      <c r="E77" s="278">
        <f t="shared" si="13"/>
        <v>43891</v>
      </c>
      <c r="F77" s="278">
        <f t="shared" si="13"/>
        <v>43922</v>
      </c>
      <c r="G77" s="278">
        <f t="shared" si="13"/>
        <v>43952</v>
      </c>
      <c r="H77" s="278">
        <f t="shared" si="13"/>
        <v>43983</v>
      </c>
      <c r="I77" s="278">
        <f t="shared" si="13"/>
        <v>44013</v>
      </c>
      <c r="J77" s="278">
        <f t="shared" si="13"/>
        <v>44044</v>
      </c>
      <c r="K77" s="278">
        <f t="shared" si="13"/>
        <v>44075</v>
      </c>
      <c r="L77" s="278">
        <f t="shared" si="13"/>
        <v>44105</v>
      </c>
      <c r="M77" s="278">
        <f t="shared" si="13"/>
        <v>44136</v>
      </c>
      <c r="N77" s="279">
        <f t="shared" si="13"/>
        <v>44166</v>
      </c>
    </row>
    <row r="78" spans="1:19" s="106" customFormat="1" ht="18.75" customHeight="1" x14ac:dyDescent="0.3">
      <c r="A78" s="128" t="s">
        <v>37</v>
      </c>
      <c r="B78" s="242"/>
      <c r="C78" s="259">
        <v>0.2</v>
      </c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7"/>
      <c r="S78" s="107"/>
    </row>
    <row r="79" spans="1:19" ht="18.75" customHeight="1" x14ac:dyDescent="0.3">
      <c r="A79" s="129" t="s">
        <v>38</v>
      </c>
      <c r="B79" s="243"/>
      <c r="C79" s="260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9"/>
      <c r="S79" s="108"/>
    </row>
    <row r="80" spans="1:19" ht="18.75" customHeight="1" x14ac:dyDescent="0.3">
      <c r="A80" s="129" t="s">
        <v>39</v>
      </c>
      <c r="B80" s="243"/>
      <c r="C80" s="260"/>
      <c r="D80" s="188">
        <v>0.1</v>
      </c>
      <c r="E80" s="188"/>
      <c r="F80" s="188"/>
      <c r="G80" s="188"/>
      <c r="H80" s="188"/>
      <c r="I80" s="188"/>
      <c r="J80" s="188"/>
      <c r="K80" s="188"/>
      <c r="L80" s="188"/>
      <c r="M80" s="188"/>
      <c r="N80" s="189"/>
      <c r="S80" s="108"/>
    </row>
    <row r="81" spans="1:19" ht="18.75" customHeight="1" x14ac:dyDescent="0.3">
      <c r="A81" s="129" t="s">
        <v>40</v>
      </c>
      <c r="B81" s="243"/>
      <c r="C81" s="261">
        <v>0.1</v>
      </c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9"/>
      <c r="S81" s="108"/>
    </row>
    <row r="82" spans="1:19" ht="18.75" customHeight="1" x14ac:dyDescent="0.3">
      <c r="A82" s="129" t="s">
        <v>41</v>
      </c>
      <c r="B82" s="243"/>
      <c r="C82" s="261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9"/>
      <c r="S82" s="108"/>
    </row>
    <row r="83" spans="1:19" ht="18.75" customHeight="1" x14ac:dyDescent="0.3">
      <c r="A83" s="129" t="s">
        <v>42</v>
      </c>
      <c r="B83" s="243"/>
      <c r="C83" s="261"/>
      <c r="D83" s="188">
        <v>0.15</v>
      </c>
      <c r="E83" s="188"/>
      <c r="F83" s="188"/>
      <c r="G83" s="188"/>
      <c r="H83" s="188"/>
      <c r="I83" s="188"/>
      <c r="J83" s="188"/>
      <c r="K83" s="188"/>
      <c r="L83" s="188"/>
      <c r="M83" s="188"/>
      <c r="N83" s="189"/>
      <c r="S83" s="108"/>
    </row>
    <row r="84" spans="1:19" ht="18.75" customHeight="1" x14ac:dyDescent="0.3">
      <c r="A84" s="129" t="s">
        <v>43</v>
      </c>
      <c r="B84" s="243"/>
      <c r="C84" s="261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9"/>
      <c r="S84" s="108"/>
    </row>
    <row r="85" spans="1:19" ht="18.75" customHeight="1" x14ac:dyDescent="0.3">
      <c r="A85" s="361" t="s">
        <v>44</v>
      </c>
      <c r="B85" s="244" t="s">
        <v>45</v>
      </c>
      <c r="C85" s="261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9"/>
    </row>
    <row r="86" spans="1:19" ht="18.75" customHeight="1" thickBot="1" x14ac:dyDescent="0.35">
      <c r="A86" s="362"/>
      <c r="B86" s="245" t="s">
        <v>48</v>
      </c>
      <c r="C86" s="262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1"/>
    </row>
    <row r="87" spans="1:19" ht="27.75" customHeight="1" thickBot="1" x14ac:dyDescent="0.35">
      <c r="A87" s="363" t="s">
        <v>92</v>
      </c>
      <c r="B87" s="364"/>
      <c r="C87" s="263">
        <f t="shared" ref="C87:N87" si="14">SUM(C78:C86)</f>
        <v>0.30000000000000004</v>
      </c>
      <c r="D87" s="192">
        <f t="shared" si="14"/>
        <v>0.25</v>
      </c>
      <c r="E87" s="192">
        <f t="shared" si="14"/>
        <v>0</v>
      </c>
      <c r="F87" s="192">
        <f t="shared" si="14"/>
        <v>0</v>
      </c>
      <c r="G87" s="192">
        <f t="shared" si="14"/>
        <v>0</v>
      </c>
      <c r="H87" s="192">
        <f t="shared" si="14"/>
        <v>0</v>
      </c>
      <c r="I87" s="192">
        <f t="shared" si="14"/>
        <v>0</v>
      </c>
      <c r="J87" s="192">
        <f t="shared" si="14"/>
        <v>0</v>
      </c>
      <c r="K87" s="192">
        <f t="shared" si="14"/>
        <v>0</v>
      </c>
      <c r="L87" s="192">
        <f t="shared" si="14"/>
        <v>0</v>
      </c>
      <c r="M87" s="192">
        <f t="shared" si="14"/>
        <v>0</v>
      </c>
      <c r="N87" s="193">
        <f t="shared" si="14"/>
        <v>0</v>
      </c>
    </row>
    <row r="88" spans="1:19" ht="18.75" customHeight="1" thickBot="1" x14ac:dyDescent="0.35">
      <c r="A88" s="365" t="s">
        <v>77</v>
      </c>
      <c r="B88" s="366"/>
      <c r="C88" s="264">
        <f>C$73*C87</f>
        <v>0.18000000000000002</v>
      </c>
      <c r="D88" s="250">
        <f t="shared" ref="D88:N88" si="15">D$73*D87</f>
        <v>0.15</v>
      </c>
      <c r="E88" s="250">
        <f t="shared" si="15"/>
        <v>0</v>
      </c>
      <c r="F88" s="250">
        <f t="shared" si="15"/>
        <v>0</v>
      </c>
      <c r="G88" s="250">
        <f t="shared" si="15"/>
        <v>0</v>
      </c>
      <c r="H88" s="250">
        <f t="shared" si="15"/>
        <v>0</v>
      </c>
      <c r="I88" s="250">
        <f t="shared" si="15"/>
        <v>0</v>
      </c>
      <c r="J88" s="250">
        <f t="shared" si="15"/>
        <v>0</v>
      </c>
      <c r="K88" s="250">
        <f t="shared" si="15"/>
        <v>0</v>
      </c>
      <c r="L88" s="250">
        <f t="shared" si="15"/>
        <v>0</v>
      </c>
      <c r="M88" s="250">
        <f t="shared" si="15"/>
        <v>0</v>
      </c>
      <c r="N88" s="265">
        <f t="shared" si="15"/>
        <v>0</v>
      </c>
    </row>
    <row r="89" spans="1:19" ht="18.75" customHeight="1" thickBot="1" x14ac:dyDescent="0.35">
      <c r="A89" s="111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</row>
    <row r="90" spans="1:19" ht="29.25" customHeight="1" thickBot="1" x14ac:dyDescent="0.35">
      <c r="A90" s="383" t="s">
        <v>93</v>
      </c>
      <c r="B90" s="384"/>
      <c r="C90" s="367" t="s">
        <v>78</v>
      </c>
      <c r="D90" s="368"/>
      <c r="E90" s="368"/>
      <c r="F90" s="368"/>
      <c r="G90" s="368"/>
      <c r="H90" s="368"/>
      <c r="I90" s="368"/>
      <c r="J90" s="368"/>
      <c r="K90" s="368"/>
      <c r="L90" s="368"/>
      <c r="M90" s="368"/>
      <c r="N90" s="369"/>
    </row>
    <row r="91" spans="1:19" s="106" customFormat="1" ht="18.75" customHeight="1" x14ac:dyDescent="0.3">
      <c r="A91" s="370" t="s">
        <v>111</v>
      </c>
      <c r="B91" s="371"/>
      <c r="C91" s="268" t="s">
        <v>24</v>
      </c>
      <c r="D91" s="119" t="s">
        <v>25</v>
      </c>
      <c r="E91" s="119" t="s">
        <v>26</v>
      </c>
      <c r="F91" s="119" t="s">
        <v>27</v>
      </c>
      <c r="G91" s="119" t="s">
        <v>28</v>
      </c>
      <c r="H91" s="119" t="s">
        <v>29</v>
      </c>
      <c r="I91" s="120" t="s">
        <v>30</v>
      </c>
      <c r="J91" s="120" t="s">
        <v>31</v>
      </c>
      <c r="K91" s="120" t="s">
        <v>32</v>
      </c>
      <c r="L91" s="120" t="s">
        <v>33</v>
      </c>
      <c r="M91" s="120" t="s">
        <v>34</v>
      </c>
      <c r="N91" s="121" t="s">
        <v>35</v>
      </c>
    </row>
    <row r="92" spans="1:19" s="106" customFormat="1" ht="18.75" customHeight="1" thickBot="1" x14ac:dyDescent="0.35">
      <c r="A92" s="372"/>
      <c r="B92" s="373"/>
      <c r="C92" s="274">
        <f>C13</f>
        <v>43831</v>
      </c>
      <c r="D92" s="275">
        <f t="shared" ref="D92:N92" si="16">D13</f>
        <v>43862</v>
      </c>
      <c r="E92" s="275">
        <f t="shared" si="16"/>
        <v>43891</v>
      </c>
      <c r="F92" s="275">
        <f t="shared" si="16"/>
        <v>43922</v>
      </c>
      <c r="G92" s="275">
        <f t="shared" si="16"/>
        <v>43952</v>
      </c>
      <c r="H92" s="275">
        <f t="shared" si="16"/>
        <v>43983</v>
      </c>
      <c r="I92" s="275">
        <f t="shared" si="16"/>
        <v>44013</v>
      </c>
      <c r="J92" s="275">
        <f t="shared" si="16"/>
        <v>44044</v>
      </c>
      <c r="K92" s="275">
        <f t="shared" si="16"/>
        <v>44075</v>
      </c>
      <c r="L92" s="275">
        <f t="shared" si="16"/>
        <v>44105</v>
      </c>
      <c r="M92" s="275">
        <f t="shared" si="16"/>
        <v>44136</v>
      </c>
      <c r="N92" s="276">
        <f t="shared" si="16"/>
        <v>44166</v>
      </c>
    </row>
    <row r="93" spans="1:19" s="106" customFormat="1" ht="39.9" customHeight="1" thickBot="1" x14ac:dyDescent="0.35">
      <c r="A93" s="122" t="s">
        <v>59</v>
      </c>
      <c r="B93" s="240" t="s">
        <v>106</v>
      </c>
      <c r="C93" s="269">
        <v>0.1</v>
      </c>
      <c r="D93" s="194">
        <v>0.25</v>
      </c>
      <c r="E93" s="194"/>
      <c r="F93" s="194"/>
      <c r="G93" s="194"/>
      <c r="H93" s="194"/>
      <c r="I93" s="194"/>
      <c r="J93" s="194"/>
      <c r="K93" s="194"/>
      <c r="L93" s="194"/>
      <c r="M93" s="194"/>
      <c r="N93" s="195"/>
      <c r="S93" s="107"/>
    </row>
    <row r="94" spans="1:19" ht="39.9" customHeight="1" thickBot="1" x14ac:dyDescent="0.35">
      <c r="A94" s="123" t="s">
        <v>60</v>
      </c>
      <c r="B94" s="240" t="s">
        <v>107</v>
      </c>
      <c r="C94" s="270">
        <v>0.3</v>
      </c>
      <c r="D94" s="196">
        <v>0.3</v>
      </c>
      <c r="E94" s="196"/>
      <c r="F94" s="196"/>
      <c r="G94" s="196"/>
      <c r="H94" s="196"/>
      <c r="I94" s="196"/>
      <c r="J94" s="196"/>
      <c r="K94" s="196"/>
      <c r="L94" s="196"/>
      <c r="M94" s="196"/>
      <c r="N94" s="197"/>
      <c r="S94" s="108"/>
    </row>
    <row r="95" spans="1:19" ht="39.9" customHeight="1" thickBot="1" x14ac:dyDescent="0.35">
      <c r="A95" s="123" t="s">
        <v>61</v>
      </c>
      <c r="B95" s="240" t="s">
        <v>108</v>
      </c>
      <c r="C95" s="270">
        <v>0.25</v>
      </c>
      <c r="D95" s="196">
        <v>0.2</v>
      </c>
      <c r="E95" s="196"/>
      <c r="F95" s="196"/>
      <c r="G95" s="196"/>
      <c r="H95" s="196"/>
      <c r="I95" s="196"/>
      <c r="J95" s="196"/>
      <c r="K95" s="196"/>
      <c r="L95" s="196"/>
      <c r="M95" s="196"/>
      <c r="N95" s="197"/>
      <c r="S95" s="108"/>
    </row>
    <row r="96" spans="1:19" ht="39.9" customHeight="1" thickBot="1" x14ac:dyDescent="0.35">
      <c r="A96" s="124" t="s">
        <v>79</v>
      </c>
      <c r="B96" s="240" t="s">
        <v>109</v>
      </c>
      <c r="C96" s="271">
        <v>0.05</v>
      </c>
      <c r="D96" s="198"/>
      <c r="E96" s="198"/>
      <c r="F96" s="198"/>
      <c r="G96" s="198"/>
      <c r="H96" s="198"/>
      <c r="I96" s="198"/>
      <c r="J96" s="198"/>
      <c r="K96" s="198"/>
      <c r="L96" s="198"/>
      <c r="M96" s="198"/>
      <c r="N96" s="199"/>
      <c r="S96" s="108"/>
    </row>
    <row r="97" spans="1:19" ht="18.75" customHeight="1" thickBot="1" x14ac:dyDescent="0.35">
      <c r="A97" s="383" t="s">
        <v>90</v>
      </c>
      <c r="B97" s="384"/>
      <c r="C97" s="272">
        <f t="shared" ref="C97:N97" si="17">SUM(C93:C96)</f>
        <v>0.70000000000000007</v>
      </c>
      <c r="D97" s="200">
        <f t="shared" si="17"/>
        <v>0.75</v>
      </c>
      <c r="E97" s="200">
        <f t="shared" si="17"/>
        <v>0</v>
      </c>
      <c r="F97" s="200">
        <f t="shared" si="17"/>
        <v>0</v>
      </c>
      <c r="G97" s="200">
        <f t="shared" si="17"/>
        <v>0</v>
      </c>
      <c r="H97" s="200">
        <f t="shared" si="17"/>
        <v>0</v>
      </c>
      <c r="I97" s="200">
        <f t="shared" si="17"/>
        <v>0</v>
      </c>
      <c r="J97" s="200">
        <f t="shared" si="17"/>
        <v>0</v>
      </c>
      <c r="K97" s="200">
        <f t="shared" si="17"/>
        <v>0</v>
      </c>
      <c r="L97" s="200">
        <f t="shared" si="17"/>
        <v>0</v>
      </c>
      <c r="M97" s="200">
        <f t="shared" si="17"/>
        <v>0</v>
      </c>
      <c r="N97" s="201">
        <f t="shared" si="17"/>
        <v>0</v>
      </c>
    </row>
    <row r="98" spans="1:19" ht="18.75" customHeight="1" thickBot="1" x14ac:dyDescent="0.35">
      <c r="A98" s="365" t="s">
        <v>91</v>
      </c>
      <c r="B98" s="366"/>
      <c r="C98" s="264">
        <f>C$73-C88</f>
        <v>0.41999999999999993</v>
      </c>
      <c r="D98" s="250">
        <f t="shared" ref="D98:N98" si="18">D$73-D88</f>
        <v>0.44999999999999996</v>
      </c>
      <c r="E98" s="250">
        <f t="shared" si="18"/>
        <v>0</v>
      </c>
      <c r="F98" s="250">
        <f t="shared" si="18"/>
        <v>0</v>
      </c>
      <c r="G98" s="250">
        <f t="shared" si="18"/>
        <v>0</v>
      </c>
      <c r="H98" s="250">
        <f t="shared" si="18"/>
        <v>0</v>
      </c>
      <c r="I98" s="250">
        <f t="shared" si="18"/>
        <v>0</v>
      </c>
      <c r="J98" s="250">
        <f t="shared" si="18"/>
        <v>0</v>
      </c>
      <c r="K98" s="250">
        <f t="shared" si="18"/>
        <v>0</v>
      </c>
      <c r="L98" s="250">
        <f t="shared" si="18"/>
        <v>0</v>
      </c>
      <c r="M98" s="250">
        <f t="shared" si="18"/>
        <v>0</v>
      </c>
      <c r="N98" s="265">
        <f t="shared" si="18"/>
        <v>0</v>
      </c>
    </row>
    <row r="99" spans="1:19" ht="18.75" customHeight="1" thickBot="1" x14ac:dyDescent="0.35"/>
    <row r="100" spans="1:19" ht="38.25" customHeight="1" thickBot="1" x14ac:dyDescent="0.35">
      <c r="A100" s="385" t="s">
        <v>96</v>
      </c>
      <c r="B100" s="386"/>
      <c r="C100" s="185">
        <f t="shared" ref="C100:N100" si="19">C87+C97</f>
        <v>1</v>
      </c>
      <c r="D100" s="185">
        <f t="shared" si="19"/>
        <v>1</v>
      </c>
      <c r="E100" s="185">
        <f t="shared" si="19"/>
        <v>0</v>
      </c>
      <c r="F100" s="185">
        <f t="shared" si="19"/>
        <v>0</v>
      </c>
      <c r="G100" s="185">
        <f t="shared" si="19"/>
        <v>0</v>
      </c>
      <c r="H100" s="185">
        <f t="shared" si="19"/>
        <v>0</v>
      </c>
      <c r="I100" s="185">
        <f t="shared" si="19"/>
        <v>0</v>
      </c>
      <c r="J100" s="185">
        <f t="shared" si="19"/>
        <v>0</v>
      </c>
      <c r="K100" s="185">
        <f t="shared" si="19"/>
        <v>0</v>
      </c>
      <c r="L100" s="185">
        <f t="shared" si="19"/>
        <v>0</v>
      </c>
      <c r="M100" s="185">
        <f t="shared" si="19"/>
        <v>0</v>
      </c>
      <c r="N100" s="273">
        <f t="shared" si="19"/>
        <v>0</v>
      </c>
    </row>
    <row r="101" spans="1:19" ht="18.75" customHeight="1" thickBot="1" x14ac:dyDescent="0.35"/>
    <row r="102" spans="1:19" ht="27.75" customHeight="1" x14ac:dyDescent="0.3">
      <c r="A102" s="100" t="s">
        <v>75</v>
      </c>
      <c r="B102" s="115" t="s">
        <v>52</v>
      </c>
      <c r="C102" s="114"/>
      <c r="D102" s="247" t="s">
        <v>95</v>
      </c>
      <c r="E102" s="114"/>
      <c r="F102" s="114"/>
      <c r="G102" s="114"/>
      <c r="H102" s="114"/>
      <c r="I102" s="114"/>
      <c r="J102" s="114"/>
      <c r="K102" s="114"/>
      <c r="L102" s="114"/>
      <c r="M102" s="114"/>
      <c r="N102" s="101"/>
    </row>
    <row r="103" spans="1:19" ht="25.5" customHeight="1" x14ac:dyDescent="0.3">
      <c r="A103" s="102" t="s">
        <v>21</v>
      </c>
      <c r="B103" s="116" t="s">
        <v>22</v>
      </c>
      <c r="C103" s="104"/>
      <c r="D103" s="184"/>
      <c r="E103" s="103"/>
      <c r="F103" s="103"/>
      <c r="G103" s="104"/>
      <c r="H103" s="104"/>
      <c r="I103" s="104"/>
      <c r="J103" s="104"/>
      <c r="K103" s="104"/>
      <c r="L103" s="104"/>
      <c r="M103" s="104"/>
      <c r="N103" s="105"/>
    </row>
    <row r="104" spans="1:19" ht="29.25" customHeight="1" thickBot="1" x14ac:dyDescent="0.35">
      <c r="A104" s="117" t="s">
        <v>23</v>
      </c>
      <c r="B104" s="239" t="s">
        <v>87</v>
      </c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5"/>
    </row>
    <row r="105" spans="1:19" ht="39" customHeight="1" thickBot="1" x14ac:dyDescent="0.35">
      <c r="A105" s="374" t="s">
        <v>102</v>
      </c>
      <c r="B105" s="375"/>
      <c r="C105" s="264">
        <v>0.4</v>
      </c>
      <c r="D105" s="266">
        <v>0.4</v>
      </c>
      <c r="E105" s="266">
        <v>0</v>
      </c>
      <c r="F105" s="266">
        <v>0</v>
      </c>
      <c r="G105" s="266">
        <v>0</v>
      </c>
      <c r="H105" s="266">
        <v>0</v>
      </c>
      <c r="I105" s="266">
        <v>0</v>
      </c>
      <c r="J105" s="266">
        <v>0</v>
      </c>
      <c r="K105" s="266">
        <v>0</v>
      </c>
      <c r="L105" s="266">
        <v>0</v>
      </c>
      <c r="M105" s="266">
        <v>0</v>
      </c>
      <c r="N105" s="267">
        <v>0</v>
      </c>
    </row>
    <row r="106" spans="1:19" ht="18.75" customHeight="1" thickBot="1" x14ac:dyDescent="0.35">
      <c r="A106" s="118"/>
      <c r="B106" s="113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</row>
    <row r="107" spans="1:19" ht="18.75" customHeight="1" thickBot="1" x14ac:dyDescent="0.35">
      <c r="A107" s="363" t="s">
        <v>89</v>
      </c>
      <c r="B107" s="364"/>
      <c r="C107" s="376" t="s">
        <v>88</v>
      </c>
      <c r="D107" s="377"/>
      <c r="E107" s="377"/>
      <c r="F107" s="377"/>
      <c r="G107" s="377"/>
      <c r="H107" s="377"/>
      <c r="I107" s="377"/>
      <c r="J107" s="377"/>
      <c r="K107" s="377"/>
      <c r="L107" s="377"/>
      <c r="M107" s="377"/>
      <c r="N107" s="378"/>
    </row>
    <row r="108" spans="1:19" s="106" customFormat="1" ht="18.75" customHeight="1" x14ac:dyDescent="0.3">
      <c r="A108" s="379" t="s">
        <v>36</v>
      </c>
      <c r="B108" s="380"/>
      <c r="C108" s="258" t="s">
        <v>24</v>
      </c>
      <c r="D108" s="125" t="s">
        <v>25</v>
      </c>
      <c r="E108" s="125" t="s">
        <v>26</v>
      </c>
      <c r="F108" s="125" t="s">
        <v>27</v>
      </c>
      <c r="G108" s="125" t="s">
        <v>28</v>
      </c>
      <c r="H108" s="125" t="s">
        <v>29</v>
      </c>
      <c r="I108" s="126" t="s">
        <v>30</v>
      </c>
      <c r="J108" s="126" t="s">
        <v>31</v>
      </c>
      <c r="K108" s="126" t="s">
        <v>32</v>
      </c>
      <c r="L108" s="126" t="s">
        <v>33</v>
      </c>
      <c r="M108" s="126" t="s">
        <v>34</v>
      </c>
      <c r="N108" s="127" t="s">
        <v>35</v>
      </c>
    </row>
    <row r="109" spans="1:19" s="106" customFormat="1" ht="18.75" customHeight="1" thickBot="1" x14ac:dyDescent="0.35">
      <c r="A109" s="381"/>
      <c r="B109" s="382"/>
      <c r="C109" s="277">
        <f>C13</f>
        <v>43831</v>
      </c>
      <c r="D109" s="278">
        <f t="shared" ref="D109:N109" si="20">D13</f>
        <v>43862</v>
      </c>
      <c r="E109" s="278">
        <f t="shared" si="20"/>
        <v>43891</v>
      </c>
      <c r="F109" s="278">
        <f t="shared" si="20"/>
        <v>43922</v>
      </c>
      <c r="G109" s="278">
        <f t="shared" si="20"/>
        <v>43952</v>
      </c>
      <c r="H109" s="278">
        <f t="shared" si="20"/>
        <v>43983</v>
      </c>
      <c r="I109" s="278">
        <f t="shared" si="20"/>
        <v>44013</v>
      </c>
      <c r="J109" s="278">
        <f t="shared" si="20"/>
        <v>44044</v>
      </c>
      <c r="K109" s="278">
        <f t="shared" si="20"/>
        <v>44075</v>
      </c>
      <c r="L109" s="278">
        <f t="shared" si="20"/>
        <v>44105</v>
      </c>
      <c r="M109" s="278">
        <f t="shared" si="20"/>
        <v>44136</v>
      </c>
      <c r="N109" s="279">
        <f t="shared" si="20"/>
        <v>44166</v>
      </c>
    </row>
    <row r="110" spans="1:19" s="106" customFormat="1" ht="18.75" customHeight="1" x14ac:dyDescent="0.3">
      <c r="A110" s="128" t="s">
        <v>37</v>
      </c>
      <c r="B110" s="242"/>
      <c r="C110" s="259">
        <v>0.2</v>
      </c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  <c r="N110" s="187"/>
      <c r="S110" s="107"/>
    </row>
    <row r="111" spans="1:19" ht="18.75" customHeight="1" x14ac:dyDescent="0.3">
      <c r="A111" s="129" t="s">
        <v>38</v>
      </c>
      <c r="B111" s="243"/>
      <c r="C111" s="260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9"/>
      <c r="S111" s="108"/>
    </row>
    <row r="112" spans="1:19" ht="18.75" customHeight="1" x14ac:dyDescent="0.3">
      <c r="A112" s="129" t="s">
        <v>39</v>
      </c>
      <c r="B112" s="243"/>
      <c r="C112" s="260"/>
      <c r="D112" s="188">
        <v>0.8</v>
      </c>
      <c r="E112" s="188"/>
      <c r="F112" s="188"/>
      <c r="G112" s="188"/>
      <c r="H112" s="188"/>
      <c r="I112" s="188"/>
      <c r="J112" s="188"/>
      <c r="K112" s="188"/>
      <c r="L112" s="188"/>
      <c r="M112" s="188"/>
      <c r="N112" s="189"/>
      <c r="S112" s="108"/>
    </row>
    <row r="113" spans="1:19" ht="18.75" customHeight="1" x14ac:dyDescent="0.3">
      <c r="A113" s="129" t="s">
        <v>40</v>
      </c>
      <c r="B113" s="243"/>
      <c r="C113" s="261">
        <v>0.1</v>
      </c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9"/>
      <c r="S113" s="108"/>
    </row>
    <row r="114" spans="1:19" ht="18.75" customHeight="1" x14ac:dyDescent="0.3">
      <c r="A114" s="129" t="s">
        <v>41</v>
      </c>
      <c r="B114" s="243"/>
      <c r="C114" s="261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9"/>
      <c r="S114" s="108"/>
    </row>
    <row r="115" spans="1:19" ht="18.75" customHeight="1" x14ac:dyDescent="0.3">
      <c r="A115" s="129" t="s">
        <v>42</v>
      </c>
      <c r="B115" s="243"/>
      <c r="C115" s="261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9"/>
      <c r="S115" s="108"/>
    </row>
    <row r="116" spans="1:19" ht="18.75" customHeight="1" x14ac:dyDescent="0.3">
      <c r="A116" s="129" t="s">
        <v>43</v>
      </c>
      <c r="B116" s="243"/>
      <c r="C116" s="261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9"/>
      <c r="S116" s="108"/>
    </row>
    <row r="117" spans="1:19" ht="18.75" customHeight="1" x14ac:dyDescent="0.3">
      <c r="A117" s="361" t="s">
        <v>44</v>
      </c>
      <c r="B117" s="244" t="s">
        <v>45</v>
      </c>
      <c r="C117" s="261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9"/>
    </row>
    <row r="118" spans="1:19" ht="18.75" customHeight="1" thickBot="1" x14ac:dyDescent="0.35">
      <c r="A118" s="362"/>
      <c r="B118" s="245" t="s">
        <v>48</v>
      </c>
      <c r="C118" s="262"/>
      <c r="D118" s="190"/>
      <c r="E118" s="190"/>
      <c r="F118" s="190"/>
      <c r="G118" s="190"/>
      <c r="H118" s="190"/>
      <c r="I118" s="190"/>
      <c r="J118" s="190"/>
      <c r="K118" s="190"/>
      <c r="L118" s="190"/>
      <c r="M118" s="190"/>
      <c r="N118" s="191"/>
    </row>
    <row r="119" spans="1:19" ht="27.75" customHeight="1" thickBot="1" x14ac:dyDescent="0.35">
      <c r="A119" s="363" t="s">
        <v>92</v>
      </c>
      <c r="B119" s="364"/>
      <c r="C119" s="263">
        <f t="shared" ref="C119:N119" si="21">SUM(C110:C118)</f>
        <v>0.30000000000000004</v>
      </c>
      <c r="D119" s="192">
        <f t="shared" si="21"/>
        <v>0.8</v>
      </c>
      <c r="E119" s="192">
        <f t="shared" si="21"/>
        <v>0</v>
      </c>
      <c r="F119" s="192">
        <f t="shared" si="21"/>
        <v>0</v>
      </c>
      <c r="G119" s="192">
        <f t="shared" si="21"/>
        <v>0</v>
      </c>
      <c r="H119" s="192">
        <f t="shared" si="21"/>
        <v>0</v>
      </c>
      <c r="I119" s="192">
        <f t="shared" si="21"/>
        <v>0</v>
      </c>
      <c r="J119" s="192">
        <f t="shared" si="21"/>
        <v>0</v>
      </c>
      <c r="K119" s="192">
        <f t="shared" si="21"/>
        <v>0</v>
      </c>
      <c r="L119" s="192">
        <f t="shared" si="21"/>
        <v>0</v>
      </c>
      <c r="M119" s="192">
        <f t="shared" si="21"/>
        <v>0</v>
      </c>
      <c r="N119" s="193">
        <f t="shared" si="21"/>
        <v>0</v>
      </c>
    </row>
    <row r="120" spans="1:19" ht="18.75" customHeight="1" thickBot="1" x14ac:dyDescent="0.35">
      <c r="A120" s="365" t="s">
        <v>77</v>
      </c>
      <c r="B120" s="366"/>
      <c r="C120" s="264">
        <f>C$105*C119</f>
        <v>0.12000000000000002</v>
      </c>
      <c r="D120" s="250">
        <f t="shared" ref="D120:N120" si="22">D$105*D119</f>
        <v>0.32000000000000006</v>
      </c>
      <c r="E120" s="250">
        <f t="shared" si="22"/>
        <v>0</v>
      </c>
      <c r="F120" s="250">
        <f t="shared" si="22"/>
        <v>0</v>
      </c>
      <c r="G120" s="250">
        <f t="shared" si="22"/>
        <v>0</v>
      </c>
      <c r="H120" s="250">
        <f t="shared" si="22"/>
        <v>0</v>
      </c>
      <c r="I120" s="250">
        <f t="shared" si="22"/>
        <v>0</v>
      </c>
      <c r="J120" s="250">
        <f t="shared" si="22"/>
        <v>0</v>
      </c>
      <c r="K120" s="250">
        <f t="shared" si="22"/>
        <v>0</v>
      </c>
      <c r="L120" s="250">
        <f t="shared" si="22"/>
        <v>0</v>
      </c>
      <c r="M120" s="250">
        <f t="shared" si="22"/>
        <v>0</v>
      </c>
      <c r="N120" s="265">
        <f t="shared" si="22"/>
        <v>0</v>
      </c>
    </row>
    <row r="121" spans="1:19" ht="18.75" customHeight="1" thickBot="1" x14ac:dyDescent="0.35">
      <c r="A121" s="111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</row>
    <row r="122" spans="1:19" ht="29.25" customHeight="1" thickBot="1" x14ac:dyDescent="0.35">
      <c r="A122" s="383" t="s">
        <v>93</v>
      </c>
      <c r="B122" s="384"/>
      <c r="C122" s="367" t="s">
        <v>78</v>
      </c>
      <c r="D122" s="368"/>
      <c r="E122" s="368"/>
      <c r="F122" s="368"/>
      <c r="G122" s="368"/>
      <c r="H122" s="368"/>
      <c r="I122" s="368"/>
      <c r="J122" s="368"/>
      <c r="K122" s="368"/>
      <c r="L122" s="368"/>
      <c r="M122" s="368"/>
      <c r="N122" s="369"/>
    </row>
    <row r="123" spans="1:19" s="106" customFormat="1" ht="18.75" customHeight="1" x14ac:dyDescent="0.3">
      <c r="A123" s="370" t="s">
        <v>111</v>
      </c>
      <c r="B123" s="371"/>
      <c r="C123" s="268" t="s">
        <v>24</v>
      </c>
      <c r="D123" s="119" t="s">
        <v>25</v>
      </c>
      <c r="E123" s="119" t="s">
        <v>26</v>
      </c>
      <c r="F123" s="119" t="s">
        <v>27</v>
      </c>
      <c r="G123" s="119" t="s">
        <v>28</v>
      </c>
      <c r="H123" s="119" t="s">
        <v>29</v>
      </c>
      <c r="I123" s="120" t="s">
        <v>30</v>
      </c>
      <c r="J123" s="120" t="s">
        <v>31</v>
      </c>
      <c r="K123" s="120" t="s">
        <v>32</v>
      </c>
      <c r="L123" s="120" t="s">
        <v>33</v>
      </c>
      <c r="M123" s="120" t="s">
        <v>34</v>
      </c>
      <c r="N123" s="121" t="s">
        <v>35</v>
      </c>
    </row>
    <row r="124" spans="1:19" s="106" customFormat="1" ht="18.75" customHeight="1" thickBot="1" x14ac:dyDescent="0.35">
      <c r="A124" s="372"/>
      <c r="B124" s="373"/>
      <c r="C124" s="274">
        <f>C13</f>
        <v>43831</v>
      </c>
      <c r="D124" s="275">
        <f t="shared" ref="D124:N124" si="23">D13</f>
        <v>43862</v>
      </c>
      <c r="E124" s="275">
        <f t="shared" si="23"/>
        <v>43891</v>
      </c>
      <c r="F124" s="275">
        <f t="shared" si="23"/>
        <v>43922</v>
      </c>
      <c r="G124" s="275">
        <f t="shared" si="23"/>
        <v>43952</v>
      </c>
      <c r="H124" s="275">
        <f t="shared" si="23"/>
        <v>43983</v>
      </c>
      <c r="I124" s="275">
        <f t="shared" si="23"/>
        <v>44013</v>
      </c>
      <c r="J124" s="275">
        <f t="shared" si="23"/>
        <v>44044</v>
      </c>
      <c r="K124" s="275">
        <f t="shared" si="23"/>
        <v>44075</v>
      </c>
      <c r="L124" s="275">
        <f t="shared" si="23"/>
        <v>44105</v>
      </c>
      <c r="M124" s="275">
        <f t="shared" si="23"/>
        <v>44136</v>
      </c>
      <c r="N124" s="276">
        <f t="shared" si="23"/>
        <v>44166</v>
      </c>
    </row>
    <row r="125" spans="1:19" s="106" customFormat="1" ht="39.9" customHeight="1" thickBot="1" x14ac:dyDescent="0.35">
      <c r="A125" s="122" t="s">
        <v>59</v>
      </c>
      <c r="B125" s="240" t="s">
        <v>106</v>
      </c>
      <c r="C125" s="269">
        <v>0.1</v>
      </c>
      <c r="D125" s="194"/>
      <c r="E125" s="194"/>
      <c r="F125" s="194"/>
      <c r="G125" s="194"/>
      <c r="H125" s="194"/>
      <c r="I125" s="194"/>
      <c r="J125" s="194"/>
      <c r="K125" s="194"/>
      <c r="L125" s="194"/>
      <c r="M125" s="194"/>
      <c r="N125" s="195"/>
      <c r="S125" s="107"/>
    </row>
    <row r="126" spans="1:19" ht="39.9" customHeight="1" thickBot="1" x14ac:dyDescent="0.35">
      <c r="A126" s="123" t="s">
        <v>60</v>
      </c>
      <c r="B126" s="240" t="s">
        <v>107</v>
      </c>
      <c r="C126" s="270">
        <v>0.3</v>
      </c>
      <c r="D126" s="196">
        <v>0.2</v>
      </c>
      <c r="E126" s="196"/>
      <c r="F126" s="196"/>
      <c r="G126" s="196"/>
      <c r="H126" s="196"/>
      <c r="I126" s="196"/>
      <c r="J126" s="196"/>
      <c r="K126" s="196"/>
      <c r="L126" s="196"/>
      <c r="M126" s="196"/>
      <c r="N126" s="197"/>
      <c r="S126" s="108"/>
    </row>
    <row r="127" spans="1:19" ht="39.9" customHeight="1" thickBot="1" x14ac:dyDescent="0.35">
      <c r="A127" s="123" t="s">
        <v>61</v>
      </c>
      <c r="B127" s="240" t="s">
        <v>108</v>
      </c>
      <c r="C127" s="270">
        <v>0.25</v>
      </c>
      <c r="D127" s="196"/>
      <c r="E127" s="196"/>
      <c r="F127" s="196"/>
      <c r="G127" s="196"/>
      <c r="H127" s="196"/>
      <c r="I127" s="196"/>
      <c r="J127" s="196"/>
      <c r="K127" s="196"/>
      <c r="L127" s="196"/>
      <c r="M127" s="196"/>
      <c r="N127" s="197"/>
      <c r="S127" s="108"/>
    </row>
    <row r="128" spans="1:19" ht="39.9" customHeight="1" thickBot="1" x14ac:dyDescent="0.35">
      <c r="A128" s="124" t="s">
        <v>79</v>
      </c>
      <c r="B128" s="240" t="s">
        <v>109</v>
      </c>
      <c r="C128" s="271">
        <v>0.05</v>
      </c>
      <c r="D128" s="198"/>
      <c r="E128" s="198"/>
      <c r="F128" s="198"/>
      <c r="G128" s="198"/>
      <c r="H128" s="198"/>
      <c r="I128" s="198"/>
      <c r="J128" s="198"/>
      <c r="K128" s="198"/>
      <c r="L128" s="198"/>
      <c r="M128" s="198"/>
      <c r="N128" s="199"/>
      <c r="S128" s="108"/>
    </row>
    <row r="129" spans="1:14" ht="18.75" customHeight="1" thickBot="1" x14ac:dyDescent="0.35">
      <c r="A129" s="383" t="s">
        <v>90</v>
      </c>
      <c r="B129" s="384"/>
      <c r="C129" s="272">
        <f t="shared" ref="C129:N129" si="24">SUM(C125:C128)</f>
        <v>0.70000000000000007</v>
      </c>
      <c r="D129" s="200">
        <f t="shared" si="24"/>
        <v>0.2</v>
      </c>
      <c r="E129" s="200">
        <f t="shared" si="24"/>
        <v>0</v>
      </c>
      <c r="F129" s="200">
        <f t="shared" si="24"/>
        <v>0</v>
      </c>
      <c r="G129" s="200">
        <f t="shared" si="24"/>
        <v>0</v>
      </c>
      <c r="H129" s="200">
        <f t="shared" si="24"/>
        <v>0</v>
      </c>
      <c r="I129" s="200">
        <f t="shared" si="24"/>
        <v>0</v>
      </c>
      <c r="J129" s="200">
        <f t="shared" si="24"/>
        <v>0</v>
      </c>
      <c r="K129" s="200">
        <f t="shared" si="24"/>
        <v>0</v>
      </c>
      <c r="L129" s="200">
        <f t="shared" si="24"/>
        <v>0</v>
      </c>
      <c r="M129" s="200">
        <f t="shared" si="24"/>
        <v>0</v>
      </c>
      <c r="N129" s="201">
        <f t="shared" si="24"/>
        <v>0</v>
      </c>
    </row>
    <row r="130" spans="1:14" ht="18.75" customHeight="1" thickBot="1" x14ac:dyDescent="0.35">
      <c r="A130" s="365" t="s">
        <v>91</v>
      </c>
      <c r="B130" s="366"/>
      <c r="C130" s="264">
        <f>C$105-C120</f>
        <v>0.28000000000000003</v>
      </c>
      <c r="D130" s="250">
        <f t="shared" ref="D130:N130" si="25">D$105-D120</f>
        <v>7.999999999999996E-2</v>
      </c>
      <c r="E130" s="250">
        <f t="shared" si="25"/>
        <v>0</v>
      </c>
      <c r="F130" s="250">
        <f t="shared" si="25"/>
        <v>0</v>
      </c>
      <c r="G130" s="250">
        <f t="shared" si="25"/>
        <v>0</v>
      </c>
      <c r="H130" s="250">
        <f t="shared" si="25"/>
        <v>0</v>
      </c>
      <c r="I130" s="250">
        <f t="shared" si="25"/>
        <v>0</v>
      </c>
      <c r="J130" s="250">
        <f t="shared" si="25"/>
        <v>0</v>
      </c>
      <c r="K130" s="250">
        <f t="shared" si="25"/>
        <v>0</v>
      </c>
      <c r="L130" s="250">
        <f t="shared" si="25"/>
        <v>0</v>
      </c>
      <c r="M130" s="250">
        <f t="shared" si="25"/>
        <v>0</v>
      </c>
      <c r="N130" s="265">
        <f t="shared" si="25"/>
        <v>0</v>
      </c>
    </row>
    <row r="131" spans="1:14" ht="18.75" customHeight="1" thickBot="1" x14ac:dyDescent="0.35"/>
    <row r="132" spans="1:14" ht="38.25" customHeight="1" thickBot="1" x14ac:dyDescent="0.35">
      <c r="A132" s="385" t="s">
        <v>96</v>
      </c>
      <c r="B132" s="386"/>
      <c r="C132" s="185">
        <f t="shared" ref="C132:N132" si="26">C119+C129</f>
        <v>1</v>
      </c>
      <c r="D132" s="185">
        <f t="shared" si="26"/>
        <v>1</v>
      </c>
      <c r="E132" s="185">
        <f t="shared" si="26"/>
        <v>0</v>
      </c>
      <c r="F132" s="185">
        <f t="shared" si="26"/>
        <v>0</v>
      </c>
      <c r="G132" s="185">
        <f t="shared" si="26"/>
        <v>0</v>
      </c>
      <c r="H132" s="185">
        <f t="shared" si="26"/>
        <v>0</v>
      </c>
      <c r="I132" s="185">
        <f t="shared" si="26"/>
        <v>0</v>
      </c>
      <c r="J132" s="185">
        <f t="shared" si="26"/>
        <v>0</v>
      </c>
      <c r="K132" s="185">
        <f t="shared" si="26"/>
        <v>0</v>
      </c>
      <c r="L132" s="185">
        <f t="shared" si="26"/>
        <v>0</v>
      </c>
      <c r="M132" s="185">
        <f t="shared" si="26"/>
        <v>0</v>
      </c>
      <c r="N132" s="273">
        <f t="shared" si="26"/>
        <v>0</v>
      </c>
    </row>
  </sheetData>
  <mergeCells count="52">
    <mergeCell ref="C75:N75"/>
    <mergeCell ref="A76:B77"/>
    <mergeCell ref="A66:B66"/>
    <mergeCell ref="A56:B56"/>
    <mergeCell ref="A33:B33"/>
    <mergeCell ref="A34:B34"/>
    <mergeCell ref="A36:B36"/>
    <mergeCell ref="A65:B65"/>
    <mergeCell ref="A68:B68"/>
    <mergeCell ref="A73:B73"/>
    <mergeCell ref="A75:B75"/>
    <mergeCell ref="A53:A54"/>
    <mergeCell ref="A55:B55"/>
    <mergeCell ref="A58:B58"/>
    <mergeCell ref="C58:N58"/>
    <mergeCell ref="A59:B60"/>
    <mergeCell ref="C122:N122"/>
    <mergeCell ref="A123:B124"/>
    <mergeCell ref="A100:B100"/>
    <mergeCell ref="A97:B97"/>
    <mergeCell ref="A98:B98"/>
    <mergeCell ref="A105:B105"/>
    <mergeCell ref="A107:B107"/>
    <mergeCell ref="C107:N107"/>
    <mergeCell ref="A132:B132"/>
    <mergeCell ref="A129:B129"/>
    <mergeCell ref="A130:B130"/>
    <mergeCell ref="A122:B122"/>
    <mergeCell ref="A90:B90"/>
    <mergeCell ref="A108:B109"/>
    <mergeCell ref="A117:A118"/>
    <mergeCell ref="A119:B119"/>
    <mergeCell ref="A120:B120"/>
    <mergeCell ref="A9:B9"/>
    <mergeCell ref="A41:B41"/>
    <mergeCell ref="A43:B43"/>
    <mergeCell ref="C43:N43"/>
    <mergeCell ref="A44:B45"/>
    <mergeCell ref="A26:B26"/>
    <mergeCell ref="C26:N26"/>
    <mergeCell ref="A12:B13"/>
    <mergeCell ref="A27:B28"/>
    <mergeCell ref="C11:N11"/>
    <mergeCell ref="A21:A22"/>
    <mergeCell ref="A23:B23"/>
    <mergeCell ref="A11:B11"/>
    <mergeCell ref="A24:B24"/>
    <mergeCell ref="A85:A86"/>
    <mergeCell ref="A87:B87"/>
    <mergeCell ref="A88:B88"/>
    <mergeCell ref="C90:N90"/>
    <mergeCell ref="A91:B92"/>
  </mergeCells>
  <printOptions horizontalCentered="1" verticalCentered="1"/>
  <pageMargins left="0.23622047244094491" right="0.23622047244094491" top="0.35433070866141736" bottom="0.74803149606299213" header="0.11811023622047245" footer="0.31496062992125984"/>
  <pageSetup paperSize="9" scale="60" fitToHeight="4" orientation="landscape" r:id="rId1"/>
  <headerFooter>
    <oddFooter>&amp;LSPW EER/DCI/DRE/Reporting/version du 31-01-2021/Tableau 1C - Time sheet&amp;RPage &amp;"-,Gras"&amp;P&amp;"-,Normal" sur &amp;"-,Gras"&amp;N</oddFooter>
  </headerFooter>
  <rowBreaks count="3" manualBreakCount="3">
    <brk id="36" max="13" man="1"/>
    <brk id="68" max="14" man="1"/>
    <brk id="100" max="14" man="1"/>
  </rowBreaks>
  <ignoredErrors>
    <ignoredError sqref="C23:N23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CB4F6CCA-6A0E-4C00-8881-BA7764743106}">
            <x14:iconSet iconSet="3Symbols" custom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  <x14:cfIcon iconSet="3Symbols" iconId="0"/>
              <x14:cfIcon iconSet="3Symbols" iconId="2"/>
              <x14:cfIcon iconSet="3Symbols" iconId="0"/>
            </x14:iconSet>
          </x14:cfRule>
          <xm:sqref>C36:N36</xm:sqref>
        </x14:conditionalFormatting>
        <x14:conditionalFormatting xmlns:xm="http://schemas.microsoft.com/office/excel/2006/main">
          <x14:cfRule type="iconSet" priority="3" id="{9382C940-B5EF-4CC8-B447-DAAF2297F054}">
            <x14:iconSet iconSet="3Symbols" custom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  <x14:cfIcon iconSet="3Symbols" iconId="0"/>
              <x14:cfIcon iconSet="3Symbols" iconId="2"/>
              <x14:cfIcon iconSet="3Symbols" iconId="0"/>
            </x14:iconSet>
          </x14:cfRule>
          <xm:sqref>C68:N68</xm:sqref>
        </x14:conditionalFormatting>
        <x14:conditionalFormatting xmlns:xm="http://schemas.microsoft.com/office/excel/2006/main">
          <x14:cfRule type="iconSet" priority="2" id="{7734FC90-F51F-4E88-B2BC-25C9C2813982}">
            <x14:iconSet iconSet="3Symbols" custom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  <x14:cfIcon iconSet="3Symbols" iconId="0"/>
              <x14:cfIcon iconSet="3Symbols" iconId="2"/>
              <x14:cfIcon iconSet="3Symbols" iconId="0"/>
            </x14:iconSet>
          </x14:cfRule>
          <xm:sqref>C100:N100</xm:sqref>
        </x14:conditionalFormatting>
        <x14:conditionalFormatting xmlns:xm="http://schemas.microsoft.com/office/excel/2006/main">
          <x14:cfRule type="iconSet" priority="1" id="{B45EA29B-2AE1-44D2-BDBF-EE4E43EE6348}">
            <x14:iconSet iconSet="3Symbols" custom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  <x14:cfIcon iconSet="3Symbols" iconId="0"/>
              <x14:cfIcon iconSet="3Symbols" iconId="2"/>
              <x14:cfIcon iconSet="3Symbols" iconId="0"/>
            </x14:iconSet>
          </x14:cfRule>
          <xm:sqref>C132:N132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DEC5E-5337-4099-8DC0-1E1AAFFB60B6}">
  <dimension ref="A1:M82"/>
  <sheetViews>
    <sheetView tabSelected="1" zoomScale="91" zoomScaleNormal="91" workbookViewId="0">
      <selection activeCell="G6" sqref="G6:J9"/>
    </sheetView>
  </sheetViews>
  <sheetFormatPr baseColWidth="10" defaultColWidth="11.44140625" defaultRowHeight="14.4" x14ac:dyDescent="0.3"/>
  <cols>
    <col min="1" max="1" width="14.5546875" style="98" customWidth="1"/>
    <col min="2" max="2" width="13.88671875" style="98" customWidth="1"/>
    <col min="3" max="4" width="31.6640625" style="98" customWidth="1"/>
    <col min="5" max="5" width="50.6640625" style="98" customWidth="1"/>
    <col min="6" max="6" width="12.6640625" style="98" customWidth="1"/>
    <col min="7" max="7" width="11.6640625" style="98" customWidth="1"/>
    <col min="8" max="8" width="12.88671875" style="98" customWidth="1"/>
    <col min="9" max="9" width="9.44140625" style="98" customWidth="1"/>
    <col min="10" max="10" width="10.5546875" style="98" customWidth="1"/>
    <col min="11" max="11" width="6.44140625" style="98" customWidth="1"/>
    <col min="12" max="16384" width="11.44140625" style="98"/>
  </cols>
  <sheetData>
    <row r="1" spans="1:13" ht="39" customHeight="1" x14ac:dyDescent="0.3">
      <c r="D1" s="175" t="str">
        <f>'1B Tableau financier'!F1</f>
        <v>Bénéficiaire :</v>
      </c>
      <c r="E1" s="288" t="str">
        <f>'1B Tableau financier'!H1</f>
        <v>A COMPLETER</v>
      </c>
      <c r="F1" s="104"/>
      <c r="G1" s="104"/>
      <c r="H1" s="104"/>
      <c r="I1" s="104"/>
      <c r="J1" s="104"/>
    </row>
    <row r="2" spans="1:13" ht="18.75" customHeight="1" x14ac:dyDescent="0.3">
      <c r="D2" s="47" t="str">
        <f>'1B Tableau financier'!F2</f>
        <v>N° BCE :</v>
      </c>
      <c r="E2" s="288" t="str">
        <f>'1B Tableau financier'!H2</f>
        <v>A COMPLETER</v>
      </c>
      <c r="F2" s="104"/>
      <c r="G2" s="104"/>
      <c r="H2" s="104"/>
      <c r="I2" s="104"/>
      <c r="J2" s="104"/>
    </row>
    <row r="3" spans="1:13" ht="18.75" customHeight="1" x14ac:dyDescent="0.3">
      <c r="A3" s="130"/>
      <c r="D3" s="236" t="str">
        <f>'1B Tableau financier'!F3</f>
        <v>Réf. Dossier (= SUBV 1):</v>
      </c>
      <c r="E3" s="288" t="str">
        <f>'1B Tableau financier'!H3</f>
        <v>A COMPLETER</v>
      </c>
      <c r="F3" s="104"/>
      <c r="G3" s="104"/>
      <c r="H3" s="104"/>
      <c r="I3" s="104"/>
      <c r="J3" s="104"/>
    </row>
    <row r="4" spans="1:13" s="95" customFormat="1" ht="18.75" customHeight="1" x14ac:dyDescent="0.3">
      <c r="A4" s="392" t="s">
        <v>65</v>
      </c>
      <c r="B4" s="392"/>
      <c r="C4" s="392"/>
      <c r="D4" s="47" t="s">
        <v>86</v>
      </c>
      <c r="E4" s="287" t="s">
        <v>118</v>
      </c>
      <c r="F4" s="256">
        <f>'1B Tableau financier'!H4</f>
        <v>43831</v>
      </c>
      <c r="G4" s="24" t="s">
        <v>47</v>
      </c>
      <c r="H4" s="256">
        <f>'1B Tableau financier'!J4</f>
        <v>44196</v>
      </c>
      <c r="I4" s="146"/>
      <c r="J4" s="145"/>
    </row>
    <row r="5" spans="1:13" s="140" customFormat="1" ht="15.6" x14ac:dyDescent="0.3">
      <c r="A5" s="169"/>
      <c r="B5" s="169"/>
      <c r="C5" s="169"/>
      <c r="D5" s="139"/>
      <c r="E5" s="139"/>
      <c r="F5" s="147"/>
      <c r="G5" s="148"/>
      <c r="H5" s="148"/>
      <c r="I5" s="148"/>
      <c r="J5" s="148"/>
      <c r="K5" s="139"/>
      <c r="M5" s="139"/>
    </row>
    <row r="6" spans="1:13" s="140" customFormat="1" ht="21.75" customHeight="1" x14ac:dyDescent="0.3">
      <c r="B6" s="139"/>
      <c r="D6" s="139" t="s">
        <v>69</v>
      </c>
      <c r="F6" s="139">
        <v>0.36399999999999999</v>
      </c>
      <c r="G6" s="394" t="s">
        <v>76</v>
      </c>
      <c r="H6" s="395"/>
      <c r="I6" s="395"/>
      <c r="J6" s="396"/>
      <c r="K6" s="139"/>
      <c r="M6" s="139"/>
    </row>
    <row r="7" spans="1:13" s="140" customFormat="1" ht="21.75" customHeight="1" x14ac:dyDescent="0.3">
      <c r="B7" s="139"/>
      <c r="D7" s="139" t="s">
        <v>70</v>
      </c>
      <c r="E7" s="139"/>
      <c r="F7" s="139">
        <v>0.37130000000000002</v>
      </c>
      <c r="G7" s="397"/>
      <c r="H7" s="398"/>
      <c r="I7" s="398"/>
      <c r="J7" s="399"/>
      <c r="K7" s="139"/>
      <c r="M7" s="139"/>
    </row>
    <row r="8" spans="1:13" s="140" customFormat="1" ht="21.75" customHeight="1" x14ac:dyDescent="0.3">
      <c r="B8" s="139"/>
      <c r="D8" s="139" t="s">
        <v>114</v>
      </c>
      <c r="E8" s="139"/>
      <c r="F8" s="139">
        <v>0.37509999999999999</v>
      </c>
      <c r="G8" s="397"/>
      <c r="H8" s="398"/>
      <c r="I8" s="398"/>
      <c r="J8" s="399"/>
      <c r="K8" s="139"/>
      <c r="M8" s="139"/>
    </row>
    <row r="9" spans="1:13" s="140" customFormat="1" ht="21.75" customHeight="1" x14ac:dyDescent="0.3">
      <c r="B9" s="139"/>
      <c r="D9" s="139" t="s">
        <v>120</v>
      </c>
      <c r="E9" s="139"/>
      <c r="F9" s="139">
        <v>0.37509999999999999</v>
      </c>
      <c r="G9" s="400"/>
      <c r="H9" s="401"/>
      <c r="I9" s="401"/>
      <c r="J9" s="402"/>
      <c r="K9" s="139"/>
      <c r="M9" s="139"/>
    </row>
    <row r="10" spans="1:13" s="140" customFormat="1" ht="19.5" customHeight="1" x14ac:dyDescent="0.3">
      <c r="A10" s="393" t="s">
        <v>104</v>
      </c>
      <c r="B10" s="252" t="s">
        <v>105</v>
      </c>
      <c r="C10" s="251"/>
      <c r="D10" s="251"/>
      <c r="E10" s="251"/>
      <c r="F10" s="251"/>
      <c r="G10" s="251"/>
      <c r="H10" s="251"/>
      <c r="I10" s="251"/>
      <c r="J10" s="251"/>
      <c r="K10" s="139"/>
      <c r="M10" s="139"/>
    </row>
    <row r="11" spans="1:13" s="140" customFormat="1" ht="19.5" customHeight="1" x14ac:dyDescent="0.3">
      <c r="A11" s="393"/>
      <c r="B11" s="253" t="s">
        <v>95</v>
      </c>
      <c r="C11" s="251"/>
      <c r="D11" s="251"/>
      <c r="E11" s="251"/>
      <c r="F11" s="251"/>
      <c r="G11" s="251"/>
      <c r="H11" s="251"/>
      <c r="I11" s="251"/>
      <c r="J11" s="251"/>
      <c r="K11" s="139"/>
      <c r="M11" s="139"/>
    </row>
    <row r="12" spans="1:13" customFormat="1" ht="15" customHeight="1" thickBot="1" x14ac:dyDescent="0.35">
      <c r="A12" s="178"/>
      <c r="B12" s="178"/>
      <c r="C12" s="178"/>
      <c r="D12" s="178"/>
      <c r="E12" s="178"/>
      <c r="F12" s="178"/>
      <c r="G12" s="178"/>
      <c r="H12" s="178"/>
      <c r="I12" s="178"/>
      <c r="J12" s="178"/>
    </row>
    <row r="13" spans="1:13" s="142" customFormat="1" ht="25.5" customHeight="1" thickBot="1" x14ac:dyDescent="0.35">
      <c r="A13" s="157" t="s">
        <v>20</v>
      </c>
      <c r="B13" s="158"/>
      <c r="C13" s="159" t="s">
        <v>52</v>
      </c>
      <c r="D13" s="160"/>
      <c r="E13" s="160"/>
      <c r="F13" s="387" t="s">
        <v>50</v>
      </c>
      <c r="G13" s="389" t="s">
        <v>71</v>
      </c>
      <c r="H13" s="390"/>
      <c r="I13" s="391"/>
      <c r="J13" s="387" t="s">
        <v>64</v>
      </c>
      <c r="K13" s="141"/>
      <c r="L13" s="141"/>
    </row>
    <row r="14" spans="1:13" s="103" customFormat="1" ht="49.5" customHeight="1" thickBot="1" x14ac:dyDescent="0.35">
      <c r="A14" s="136" t="s">
        <v>51</v>
      </c>
      <c r="B14" s="94" t="s">
        <v>94</v>
      </c>
      <c r="C14" s="137" t="s">
        <v>66</v>
      </c>
      <c r="D14" s="137" t="s">
        <v>67</v>
      </c>
      <c r="E14" s="138" t="s">
        <v>49</v>
      </c>
      <c r="F14" s="388"/>
      <c r="G14" s="170" t="s">
        <v>73</v>
      </c>
      <c r="H14" s="171" t="s">
        <v>72</v>
      </c>
      <c r="I14" s="170" t="s">
        <v>74</v>
      </c>
      <c r="J14" s="388"/>
    </row>
    <row r="15" spans="1:13" x14ac:dyDescent="0.3">
      <c r="A15" s="180"/>
      <c r="B15" s="248"/>
      <c r="C15" s="150"/>
      <c r="D15" s="150"/>
      <c r="E15" s="151"/>
      <c r="F15" s="150"/>
      <c r="G15" s="152">
        <v>0</v>
      </c>
      <c r="H15" s="172">
        <f>G15*$F$6</f>
        <v>0</v>
      </c>
      <c r="I15" s="176">
        <v>0</v>
      </c>
      <c r="J15" s="153">
        <f>H15+I15</f>
        <v>0</v>
      </c>
      <c r="K15" s="131"/>
    </row>
    <row r="16" spans="1:13" x14ac:dyDescent="0.3">
      <c r="A16" s="181"/>
      <c r="B16" s="143"/>
      <c r="C16" s="133"/>
      <c r="D16" s="133"/>
      <c r="E16" s="132"/>
      <c r="F16" s="133"/>
      <c r="G16" s="152">
        <v>0</v>
      </c>
      <c r="H16" s="173">
        <f>G16*$F$6</f>
        <v>0</v>
      </c>
      <c r="I16" s="176">
        <v>0</v>
      </c>
      <c r="J16" s="154">
        <f t="shared" ref="J16:J28" si="0">H16+I16</f>
        <v>0</v>
      </c>
      <c r="K16" s="131"/>
    </row>
    <row r="17" spans="1:12" x14ac:dyDescent="0.3">
      <c r="A17" s="181"/>
      <c r="B17" s="143"/>
      <c r="C17" s="133"/>
      <c r="D17" s="133"/>
      <c r="E17" s="132"/>
      <c r="F17" s="133"/>
      <c r="G17" s="152">
        <v>0</v>
      </c>
      <c r="H17" s="173">
        <f t="shared" ref="H17:H28" si="1">G17*$F$6</f>
        <v>0</v>
      </c>
      <c r="I17" s="176">
        <v>0</v>
      </c>
      <c r="J17" s="154">
        <f t="shared" si="0"/>
        <v>0</v>
      </c>
      <c r="K17" s="131"/>
    </row>
    <row r="18" spans="1:12" x14ac:dyDescent="0.3">
      <c r="A18" s="181"/>
      <c r="B18" s="143"/>
      <c r="C18" s="133"/>
      <c r="D18" s="133"/>
      <c r="E18" s="132"/>
      <c r="F18" s="133"/>
      <c r="G18" s="152">
        <v>0</v>
      </c>
      <c r="H18" s="173">
        <f t="shared" si="1"/>
        <v>0</v>
      </c>
      <c r="I18" s="176">
        <v>0</v>
      </c>
      <c r="J18" s="154">
        <f t="shared" si="0"/>
        <v>0</v>
      </c>
      <c r="K18" s="131"/>
    </row>
    <row r="19" spans="1:12" x14ac:dyDescent="0.3">
      <c r="A19" s="181"/>
      <c r="B19" s="143"/>
      <c r="C19" s="133"/>
      <c r="D19" s="133"/>
      <c r="E19" s="132"/>
      <c r="F19" s="133"/>
      <c r="G19" s="152">
        <v>0</v>
      </c>
      <c r="H19" s="173">
        <f t="shared" si="1"/>
        <v>0</v>
      </c>
      <c r="I19" s="176">
        <v>0</v>
      </c>
      <c r="J19" s="154">
        <f t="shared" si="0"/>
        <v>0</v>
      </c>
      <c r="K19" s="131"/>
    </row>
    <row r="20" spans="1:12" x14ac:dyDescent="0.3">
      <c r="A20" s="181"/>
      <c r="B20" s="143"/>
      <c r="C20" s="133"/>
      <c r="D20" s="133"/>
      <c r="E20" s="132"/>
      <c r="F20" s="133"/>
      <c r="G20" s="152">
        <v>0</v>
      </c>
      <c r="H20" s="173">
        <f t="shared" si="1"/>
        <v>0</v>
      </c>
      <c r="I20" s="176">
        <v>0</v>
      </c>
      <c r="J20" s="154">
        <f t="shared" si="0"/>
        <v>0</v>
      </c>
      <c r="K20" s="131"/>
    </row>
    <row r="21" spans="1:12" x14ac:dyDescent="0.3">
      <c r="A21" s="181"/>
      <c r="B21" s="143"/>
      <c r="C21" s="133"/>
      <c r="D21" s="133"/>
      <c r="E21" s="132"/>
      <c r="F21" s="133"/>
      <c r="G21" s="152">
        <v>0</v>
      </c>
      <c r="H21" s="173">
        <f t="shared" si="1"/>
        <v>0</v>
      </c>
      <c r="I21" s="176">
        <v>0</v>
      </c>
      <c r="J21" s="154">
        <f t="shared" si="0"/>
        <v>0</v>
      </c>
      <c r="K21" s="131"/>
      <c r="L21" s="110"/>
    </row>
    <row r="22" spans="1:12" x14ac:dyDescent="0.3">
      <c r="A22" s="181"/>
      <c r="B22" s="143"/>
      <c r="C22" s="133"/>
      <c r="D22" s="133"/>
      <c r="E22" s="132"/>
      <c r="F22" s="133"/>
      <c r="G22" s="152">
        <v>0</v>
      </c>
      <c r="H22" s="173">
        <f t="shared" si="1"/>
        <v>0</v>
      </c>
      <c r="I22" s="176">
        <v>0</v>
      </c>
      <c r="J22" s="154">
        <f t="shared" si="0"/>
        <v>0</v>
      </c>
      <c r="K22" s="131"/>
      <c r="L22" s="110"/>
    </row>
    <row r="23" spans="1:12" x14ac:dyDescent="0.3">
      <c r="A23" s="181"/>
      <c r="B23" s="143"/>
      <c r="C23" s="133"/>
      <c r="D23" s="133"/>
      <c r="E23" s="132"/>
      <c r="F23" s="133"/>
      <c r="G23" s="152">
        <v>0</v>
      </c>
      <c r="H23" s="173">
        <f t="shared" si="1"/>
        <v>0</v>
      </c>
      <c r="I23" s="176">
        <v>0</v>
      </c>
      <c r="J23" s="154">
        <f t="shared" si="0"/>
        <v>0</v>
      </c>
      <c r="K23" s="131"/>
      <c r="L23" s="110"/>
    </row>
    <row r="24" spans="1:12" x14ac:dyDescent="0.3">
      <c r="A24" s="181"/>
      <c r="B24" s="143"/>
      <c r="C24" s="133"/>
      <c r="D24" s="133"/>
      <c r="E24" s="132"/>
      <c r="F24" s="133"/>
      <c r="G24" s="152">
        <v>0</v>
      </c>
      <c r="H24" s="173">
        <f t="shared" si="1"/>
        <v>0</v>
      </c>
      <c r="I24" s="176">
        <v>0</v>
      </c>
      <c r="J24" s="154">
        <f t="shared" si="0"/>
        <v>0</v>
      </c>
      <c r="K24" s="131"/>
      <c r="L24" s="110"/>
    </row>
    <row r="25" spans="1:12" x14ac:dyDescent="0.3">
      <c r="A25" s="181"/>
      <c r="B25" s="143"/>
      <c r="C25" s="133"/>
      <c r="D25" s="133"/>
      <c r="E25" s="132"/>
      <c r="F25" s="133"/>
      <c r="G25" s="152">
        <v>0</v>
      </c>
      <c r="H25" s="173">
        <f t="shared" si="1"/>
        <v>0</v>
      </c>
      <c r="I25" s="176">
        <v>0</v>
      </c>
      <c r="J25" s="154">
        <f t="shared" si="0"/>
        <v>0</v>
      </c>
      <c r="K25" s="131"/>
      <c r="L25" s="110"/>
    </row>
    <row r="26" spans="1:12" x14ac:dyDescent="0.3">
      <c r="A26" s="181"/>
      <c r="B26" s="143"/>
      <c r="C26" s="133"/>
      <c r="D26" s="133"/>
      <c r="E26" s="132"/>
      <c r="F26" s="133"/>
      <c r="G26" s="152">
        <v>0</v>
      </c>
      <c r="H26" s="173">
        <f t="shared" si="1"/>
        <v>0</v>
      </c>
      <c r="I26" s="176">
        <v>0</v>
      </c>
      <c r="J26" s="154">
        <f t="shared" si="0"/>
        <v>0</v>
      </c>
      <c r="K26" s="131"/>
      <c r="L26" s="110"/>
    </row>
    <row r="27" spans="1:12" x14ac:dyDescent="0.3">
      <c r="A27" s="179"/>
      <c r="B27" s="143"/>
      <c r="C27" s="133"/>
      <c r="D27" s="133"/>
      <c r="E27" s="132"/>
      <c r="F27" s="133"/>
      <c r="G27" s="152">
        <v>0</v>
      </c>
      <c r="H27" s="173">
        <f t="shared" si="1"/>
        <v>0</v>
      </c>
      <c r="I27" s="176">
        <v>0</v>
      </c>
      <c r="J27" s="154">
        <f t="shared" si="0"/>
        <v>0</v>
      </c>
      <c r="K27" s="131"/>
      <c r="L27" s="110"/>
    </row>
    <row r="28" spans="1:12" ht="15" thickBot="1" x14ac:dyDescent="0.35">
      <c r="A28" s="156"/>
      <c r="B28" s="144"/>
      <c r="C28" s="135"/>
      <c r="D28" s="135"/>
      <c r="E28" s="134"/>
      <c r="F28" s="135"/>
      <c r="G28" s="135">
        <v>0</v>
      </c>
      <c r="H28" s="174">
        <f t="shared" si="1"/>
        <v>0</v>
      </c>
      <c r="I28" s="177">
        <v>0</v>
      </c>
      <c r="J28" s="155">
        <f t="shared" si="0"/>
        <v>0</v>
      </c>
      <c r="K28" s="131"/>
      <c r="L28" s="110"/>
    </row>
    <row r="29" spans="1:12" x14ac:dyDescent="0.3">
      <c r="A29" s="131"/>
      <c r="B29" s="109"/>
      <c r="C29" s="131"/>
      <c r="D29" s="131"/>
      <c r="E29" s="109"/>
      <c r="F29" s="131"/>
      <c r="G29" s="131"/>
      <c r="H29" s="131"/>
      <c r="I29" s="131"/>
      <c r="J29" s="131"/>
      <c r="K29" s="131"/>
      <c r="L29" s="110"/>
    </row>
    <row r="30" spans="1:12" ht="15" thickBot="1" x14ac:dyDescent="0.35"/>
    <row r="31" spans="1:12" s="142" customFormat="1" ht="25.5" customHeight="1" thickBot="1" x14ac:dyDescent="0.35">
      <c r="A31" s="157" t="s">
        <v>53</v>
      </c>
      <c r="B31" s="158"/>
      <c r="C31" s="159" t="s">
        <v>52</v>
      </c>
      <c r="D31" s="160"/>
      <c r="E31" s="160"/>
      <c r="F31" s="387" t="s">
        <v>50</v>
      </c>
      <c r="G31" s="389" t="s">
        <v>71</v>
      </c>
      <c r="H31" s="390"/>
      <c r="I31" s="391"/>
      <c r="J31" s="387" t="s">
        <v>64</v>
      </c>
      <c r="K31" s="141"/>
      <c r="L31" s="141"/>
    </row>
    <row r="32" spans="1:12" s="103" customFormat="1" ht="49.5" customHeight="1" thickBot="1" x14ac:dyDescent="0.35">
      <c r="A32" s="136" t="s">
        <v>51</v>
      </c>
      <c r="B32" s="94" t="s">
        <v>68</v>
      </c>
      <c r="C32" s="137" t="s">
        <v>66</v>
      </c>
      <c r="D32" s="137" t="s">
        <v>67</v>
      </c>
      <c r="E32" s="138" t="s">
        <v>49</v>
      </c>
      <c r="F32" s="388"/>
      <c r="G32" s="170" t="s">
        <v>73</v>
      </c>
      <c r="H32" s="171" t="s">
        <v>72</v>
      </c>
      <c r="I32" s="170" t="s">
        <v>74</v>
      </c>
      <c r="J32" s="388"/>
    </row>
    <row r="33" spans="1:12" x14ac:dyDescent="0.3">
      <c r="A33" s="180"/>
      <c r="B33" s="149"/>
      <c r="C33" s="150"/>
      <c r="D33" s="150"/>
      <c r="E33" s="151"/>
      <c r="F33" s="150"/>
      <c r="G33" s="152">
        <v>0</v>
      </c>
      <c r="H33" s="172">
        <f>G33*$F$6</f>
        <v>0</v>
      </c>
      <c r="I33" s="176">
        <v>0</v>
      </c>
      <c r="J33" s="153">
        <f>H33+I33</f>
        <v>0</v>
      </c>
      <c r="K33" s="131"/>
    </row>
    <row r="34" spans="1:12" x14ac:dyDescent="0.3">
      <c r="A34" s="181"/>
      <c r="B34" s="143"/>
      <c r="C34" s="133"/>
      <c r="D34" s="133"/>
      <c r="E34" s="132"/>
      <c r="F34" s="133"/>
      <c r="G34" s="152">
        <v>0</v>
      </c>
      <c r="H34" s="173">
        <f>G34*$F$6</f>
        <v>0</v>
      </c>
      <c r="I34" s="176">
        <v>0</v>
      </c>
      <c r="J34" s="154">
        <f t="shared" ref="J34:J46" si="2">H34+I34</f>
        <v>0</v>
      </c>
      <c r="K34" s="131"/>
    </row>
    <row r="35" spans="1:12" x14ac:dyDescent="0.3">
      <c r="A35" s="181"/>
      <c r="B35" s="143"/>
      <c r="C35" s="133"/>
      <c r="D35" s="133"/>
      <c r="E35" s="132"/>
      <c r="F35" s="133"/>
      <c r="G35" s="152">
        <v>0</v>
      </c>
      <c r="H35" s="173">
        <f t="shared" ref="H35:H46" si="3">G35*$F$6</f>
        <v>0</v>
      </c>
      <c r="I35" s="176">
        <v>0</v>
      </c>
      <c r="J35" s="154">
        <f t="shared" si="2"/>
        <v>0</v>
      </c>
      <c r="K35" s="131"/>
    </row>
    <row r="36" spans="1:12" x14ac:dyDescent="0.3">
      <c r="A36" s="181"/>
      <c r="B36" s="143"/>
      <c r="C36" s="133"/>
      <c r="D36" s="133"/>
      <c r="E36" s="132"/>
      <c r="F36" s="133"/>
      <c r="G36" s="152">
        <v>0</v>
      </c>
      <c r="H36" s="173">
        <f t="shared" si="3"/>
        <v>0</v>
      </c>
      <c r="I36" s="176">
        <v>0</v>
      </c>
      <c r="J36" s="154">
        <f t="shared" si="2"/>
        <v>0</v>
      </c>
      <c r="K36" s="131"/>
    </row>
    <row r="37" spans="1:12" x14ac:dyDescent="0.3">
      <c r="A37" s="181"/>
      <c r="B37" s="143"/>
      <c r="C37" s="133"/>
      <c r="D37" s="133"/>
      <c r="E37" s="132"/>
      <c r="F37" s="133"/>
      <c r="G37" s="152">
        <v>0</v>
      </c>
      <c r="H37" s="173">
        <f t="shared" si="3"/>
        <v>0</v>
      </c>
      <c r="I37" s="176">
        <v>0</v>
      </c>
      <c r="J37" s="154">
        <f t="shared" si="2"/>
        <v>0</v>
      </c>
      <c r="K37" s="131"/>
    </row>
    <row r="38" spans="1:12" x14ac:dyDescent="0.3">
      <c r="A38" s="181"/>
      <c r="B38" s="143"/>
      <c r="C38" s="133"/>
      <c r="D38" s="133"/>
      <c r="E38" s="132"/>
      <c r="F38" s="133"/>
      <c r="G38" s="152">
        <v>0</v>
      </c>
      <c r="H38" s="173">
        <f t="shared" si="3"/>
        <v>0</v>
      </c>
      <c r="I38" s="176">
        <v>0</v>
      </c>
      <c r="J38" s="154">
        <f t="shared" si="2"/>
        <v>0</v>
      </c>
      <c r="K38" s="131"/>
    </row>
    <row r="39" spans="1:12" x14ac:dyDescent="0.3">
      <c r="A39" s="181"/>
      <c r="B39" s="143"/>
      <c r="C39" s="133"/>
      <c r="D39" s="133"/>
      <c r="E39" s="132"/>
      <c r="F39" s="133"/>
      <c r="G39" s="152">
        <v>0</v>
      </c>
      <c r="H39" s="173">
        <f t="shared" si="3"/>
        <v>0</v>
      </c>
      <c r="I39" s="176">
        <v>0</v>
      </c>
      <c r="J39" s="154">
        <f t="shared" si="2"/>
        <v>0</v>
      </c>
      <c r="K39" s="131"/>
      <c r="L39" s="110"/>
    </row>
    <row r="40" spans="1:12" x14ac:dyDescent="0.3">
      <c r="A40" s="181"/>
      <c r="B40" s="143"/>
      <c r="C40" s="133"/>
      <c r="D40" s="133"/>
      <c r="E40" s="132"/>
      <c r="F40" s="133"/>
      <c r="G40" s="152">
        <v>0</v>
      </c>
      <c r="H40" s="173">
        <f t="shared" si="3"/>
        <v>0</v>
      </c>
      <c r="I40" s="176">
        <v>0</v>
      </c>
      <c r="J40" s="154">
        <f t="shared" si="2"/>
        <v>0</v>
      </c>
      <c r="K40" s="131"/>
      <c r="L40" s="110"/>
    </row>
    <row r="41" spans="1:12" x14ac:dyDescent="0.3">
      <c r="A41" s="181"/>
      <c r="B41" s="143"/>
      <c r="C41" s="133"/>
      <c r="D41" s="133"/>
      <c r="E41" s="132"/>
      <c r="F41" s="133"/>
      <c r="G41" s="152">
        <v>0</v>
      </c>
      <c r="H41" s="173">
        <f t="shared" si="3"/>
        <v>0</v>
      </c>
      <c r="I41" s="176">
        <v>0</v>
      </c>
      <c r="J41" s="154">
        <f t="shared" si="2"/>
        <v>0</v>
      </c>
      <c r="K41" s="131"/>
      <c r="L41" s="110"/>
    </row>
    <row r="42" spans="1:12" x14ac:dyDescent="0.3">
      <c r="A42" s="181"/>
      <c r="B42" s="143"/>
      <c r="C42" s="133"/>
      <c r="D42" s="133"/>
      <c r="E42" s="132"/>
      <c r="F42" s="133"/>
      <c r="G42" s="152">
        <v>0</v>
      </c>
      <c r="H42" s="173">
        <f t="shared" si="3"/>
        <v>0</v>
      </c>
      <c r="I42" s="176">
        <v>0</v>
      </c>
      <c r="J42" s="154">
        <f t="shared" si="2"/>
        <v>0</v>
      </c>
      <c r="K42" s="131"/>
      <c r="L42" s="110"/>
    </row>
    <row r="43" spans="1:12" x14ac:dyDescent="0.3">
      <c r="A43" s="181"/>
      <c r="B43" s="143"/>
      <c r="C43" s="133"/>
      <c r="D43" s="133"/>
      <c r="E43" s="132"/>
      <c r="F43" s="133"/>
      <c r="G43" s="152">
        <v>0</v>
      </c>
      <c r="H43" s="173">
        <f t="shared" si="3"/>
        <v>0</v>
      </c>
      <c r="I43" s="176">
        <v>0</v>
      </c>
      <c r="J43" s="154">
        <f t="shared" si="2"/>
        <v>0</v>
      </c>
      <c r="K43" s="131"/>
      <c r="L43" s="110"/>
    </row>
    <row r="44" spans="1:12" x14ac:dyDescent="0.3">
      <c r="A44" s="181"/>
      <c r="B44" s="143"/>
      <c r="C44" s="133"/>
      <c r="D44" s="133"/>
      <c r="E44" s="132"/>
      <c r="F44" s="133"/>
      <c r="G44" s="152">
        <v>0</v>
      </c>
      <c r="H44" s="173">
        <f t="shared" si="3"/>
        <v>0</v>
      </c>
      <c r="I44" s="176">
        <v>0</v>
      </c>
      <c r="J44" s="154">
        <f t="shared" si="2"/>
        <v>0</v>
      </c>
      <c r="K44" s="131"/>
      <c r="L44" s="110"/>
    </row>
    <row r="45" spans="1:12" x14ac:dyDescent="0.3">
      <c r="A45" s="179"/>
      <c r="B45" s="143"/>
      <c r="C45" s="133"/>
      <c r="D45" s="133"/>
      <c r="E45" s="132"/>
      <c r="F45" s="133"/>
      <c r="G45" s="152">
        <v>0</v>
      </c>
      <c r="H45" s="173">
        <f t="shared" si="3"/>
        <v>0</v>
      </c>
      <c r="I45" s="176">
        <v>0</v>
      </c>
      <c r="J45" s="154">
        <f t="shared" si="2"/>
        <v>0</v>
      </c>
      <c r="K45" s="131"/>
      <c r="L45" s="110"/>
    </row>
    <row r="46" spans="1:12" ht="15" thickBot="1" x14ac:dyDescent="0.35">
      <c r="A46" s="156"/>
      <c r="B46" s="144"/>
      <c r="C46" s="135"/>
      <c r="D46" s="135"/>
      <c r="E46" s="134"/>
      <c r="F46" s="135"/>
      <c r="G46" s="135">
        <v>0</v>
      </c>
      <c r="H46" s="174">
        <f t="shared" si="3"/>
        <v>0</v>
      </c>
      <c r="I46" s="177">
        <v>0</v>
      </c>
      <c r="J46" s="155">
        <f t="shared" si="2"/>
        <v>0</v>
      </c>
      <c r="K46" s="131"/>
      <c r="L46" s="110"/>
    </row>
    <row r="48" spans="1:12" ht="15" thickBot="1" x14ac:dyDescent="0.35"/>
    <row r="49" spans="1:12" s="142" customFormat="1" ht="25.5" customHeight="1" thickBot="1" x14ac:dyDescent="0.35">
      <c r="A49" s="157" t="s">
        <v>62</v>
      </c>
      <c r="B49" s="158"/>
      <c r="C49" s="159" t="s">
        <v>52</v>
      </c>
      <c r="D49" s="160"/>
      <c r="E49" s="160"/>
      <c r="F49" s="387" t="s">
        <v>50</v>
      </c>
      <c r="G49" s="389" t="s">
        <v>71</v>
      </c>
      <c r="H49" s="390"/>
      <c r="I49" s="391"/>
      <c r="J49" s="387" t="s">
        <v>64</v>
      </c>
      <c r="K49" s="141"/>
      <c r="L49" s="141"/>
    </row>
    <row r="50" spans="1:12" s="103" customFormat="1" ht="49.5" customHeight="1" thickBot="1" x14ac:dyDescent="0.35">
      <c r="A50" s="136" t="s">
        <v>51</v>
      </c>
      <c r="B50" s="94" t="s">
        <v>68</v>
      </c>
      <c r="C50" s="137" t="s">
        <v>66</v>
      </c>
      <c r="D50" s="137" t="s">
        <v>67</v>
      </c>
      <c r="E50" s="138" t="s">
        <v>49</v>
      </c>
      <c r="F50" s="388"/>
      <c r="G50" s="170" t="s">
        <v>73</v>
      </c>
      <c r="H50" s="171" t="s">
        <v>72</v>
      </c>
      <c r="I50" s="170" t="s">
        <v>74</v>
      </c>
      <c r="J50" s="388"/>
    </row>
    <row r="51" spans="1:12" x14ac:dyDescent="0.3">
      <c r="A51" s="180"/>
      <c r="B51" s="149"/>
      <c r="C51" s="150"/>
      <c r="D51" s="150"/>
      <c r="E51" s="151"/>
      <c r="F51" s="150"/>
      <c r="G51" s="152">
        <v>0</v>
      </c>
      <c r="H51" s="172">
        <f>G51*$F$6</f>
        <v>0</v>
      </c>
      <c r="I51" s="176">
        <v>0</v>
      </c>
      <c r="J51" s="153">
        <f>H51+I51</f>
        <v>0</v>
      </c>
      <c r="K51" s="131"/>
    </row>
    <row r="52" spans="1:12" x14ac:dyDescent="0.3">
      <c r="A52" s="181"/>
      <c r="B52" s="143"/>
      <c r="C52" s="133"/>
      <c r="D52" s="133"/>
      <c r="E52" s="132"/>
      <c r="F52" s="133"/>
      <c r="G52" s="152">
        <v>0</v>
      </c>
      <c r="H52" s="173">
        <f>G52*$F$6</f>
        <v>0</v>
      </c>
      <c r="I52" s="176">
        <v>0</v>
      </c>
      <c r="J52" s="154">
        <f t="shared" ref="J52:J64" si="4">H52+I52</f>
        <v>0</v>
      </c>
      <c r="K52" s="131"/>
    </row>
    <row r="53" spans="1:12" x14ac:dyDescent="0.3">
      <c r="A53" s="181"/>
      <c r="B53" s="143"/>
      <c r="C53" s="133"/>
      <c r="D53" s="133"/>
      <c r="E53" s="132"/>
      <c r="F53" s="133"/>
      <c r="G53" s="152">
        <v>0</v>
      </c>
      <c r="H53" s="173">
        <f t="shared" ref="H53:H64" si="5">G53*$F$6</f>
        <v>0</v>
      </c>
      <c r="I53" s="176">
        <v>0</v>
      </c>
      <c r="J53" s="154">
        <f t="shared" si="4"/>
        <v>0</v>
      </c>
      <c r="K53" s="131"/>
    </row>
    <row r="54" spans="1:12" x14ac:dyDescent="0.3">
      <c r="A54" s="181"/>
      <c r="B54" s="143"/>
      <c r="C54" s="133"/>
      <c r="D54" s="133"/>
      <c r="E54" s="132"/>
      <c r="F54" s="133"/>
      <c r="G54" s="152">
        <v>0</v>
      </c>
      <c r="H54" s="173">
        <f t="shared" si="5"/>
        <v>0</v>
      </c>
      <c r="I54" s="176">
        <v>0</v>
      </c>
      <c r="J54" s="154">
        <f t="shared" si="4"/>
        <v>0</v>
      </c>
      <c r="K54" s="131"/>
    </row>
    <row r="55" spans="1:12" x14ac:dyDescent="0.3">
      <c r="A55" s="181"/>
      <c r="B55" s="143"/>
      <c r="C55" s="133"/>
      <c r="D55" s="133"/>
      <c r="E55" s="132"/>
      <c r="F55" s="133"/>
      <c r="G55" s="152">
        <v>0</v>
      </c>
      <c r="H55" s="173">
        <f t="shared" si="5"/>
        <v>0</v>
      </c>
      <c r="I55" s="176">
        <v>0</v>
      </c>
      <c r="J55" s="154">
        <f t="shared" si="4"/>
        <v>0</v>
      </c>
      <c r="K55" s="131"/>
    </row>
    <row r="56" spans="1:12" x14ac:dyDescent="0.3">
      <c r="A56" s="181"/>
      <c r="B56" s="143"/>
      <c r="C56" s="133"/>
      <c r="D56" s="133"/>
      <c r="E56" s="132"/>
      <c r="F56" s="133"/>
      <c r="G56" s="152">
        <v>0</v>
      </c>
      <c r="H56" s="173">
        <f t="shared" si="5"/>
        <v>0</v>
      </c>
      <c r="I56" s="176">
        <v>0</v>
      </c>
      <c r="J56" s="154">
        <f t="shared" si="4"/>
        <v>0</v>
      </c>
      <c r="K56" s="131"/>
    </row>
    <row r="57" spans="1:12" x14ac:dyDescent="0.3">
      <c r="A57" s="181"/>
      <c r="B57" s="143"/>
      <c r="C57" s="133"/>
      <c r="D57" s="133"/>
      <c r="E57" s="132"/>
      <c r="F57" s="133"/>
      <c r="G57" s="152">
        <v>0</v>
      </c>
      <c r="H57" s="173">
        <f t="shared" si="5"/>
        <v>0</v>
      </c>
      <c r="I57" s="176">
        <v>0</v>
      </c>
      <c r="J57" s="154">
        <f t="shared" si="4"/>
        <v>0</v>
      </c>
      <c r="K57" s="131"/>
      <c r="L57" s="110"/>
    </row>
    <row r="58" spans="1:12" x14ac:dyDescent="0.3">
      <c r="A58" s="181"/>
      <c r="B58" s="143"/>
      <c r="C58" s="133"/>
      <c r="D58" s="133"/>
      <c r="E58" s="132"/>
      <c r="F58" s="133"/>
      <c r="G58" s="152">
        <v>0</v>
      </c>
      <c r="H58" s="173">
        <f t="shared" si="5"/>
        <v>0</v>
      </c>
      <c r="I58" s="176">
        <v>0</v>
      </c>
      <c r="J58" s="154">
        <f t="shared" si="4"/>
        <v>0</v>
      </c>
      <c r="K58" s="131"/>
      <c r="L58" s="110"/>
    </row>
    <row r="59" spans="1:12" x14ac:dyDescent="0.3">
      <c r="A59" s="181"/>
      <c r="B59" s="143"/>
      <c r="C59" s="133"/>
      <c r="D59" s="133"/>
      <c r="E59" s="132"/>
      <c r="F59" s="133"/>
      <c r="G59" s="152">
        <v>0</v>
      </c>
      <c r="H59" s="173">
        <f t="shared" si="5"/>
        <v>0</v>
      </c>
      <c r="I59" s="176">
        <v>0</v>
      </c>
      <c r="J59" s="154">
        <f t="shared" si="4"/>
        <v>0</v>
      </c>
      <c r="K59" s="131"/>
      <c r="L59" s="110"/>
    </row>
    <row r="60" spans="1:12" x14ac:dyDescent="0.3">
      <c r="A60" s="181"/>
      <c r="B60" s="143"/>
      <c r="C60" s="133"/>
      <c r="D60" s="133"/>
      <c r="E60" s="132"/>
      <c r="F60" s="133"/>
      <c r="G60" s="152">
        <v>0</v>
      </c>
      <c r="H60" s="173">
        <f t="shared" si="5"/>
        <v>0</v>
      </c>
      <c r="I60" s="176">
        <v>0</v>
      </c>
      <c r="J60" s="154">
        <f t="shared" si="4"/>
        <v>0</v>
      </c>
      <c r="K60" s="131"/>
      <c r="L60" s="110"/>
    </row>
    <row r="61" spans="1:12" x14ac:dyDescent="0.3">
      <c r="A61" s="181"/>
      <c r="B61" s="143"/>
      <c r="C61" s="133"/>
      <c r="D61" s="133"/>
      <c r="E61" s="132"/>
      <c r="F61" s="133"/>
      <c r="G61" s="152">
        <v>0</v>
      </c>
      <c r="H61" s="173">
        <f t="shared" si="5"/>
        <v>0</v>
      </c>
      <c r="I61" s="176">
        <v>0</v>
      </c>
      <c r="J61" s="154">
        <f t="shared" si="4"/>
        <v>0</v>
      </c>
      <c r="K61" s="131"/>
      <c r="L61" s="110"/>
    </row>
    <row r="62" spans="1:12" x14ac:dyDescent="0.3">
      <c r="A62" s="181"/>
      <c r="B62" s="143"/>
      <c r="C62" s="133"/>
      <c r="D62" s="133"/>
      <c r="E62" s="132"/>
      <c r="F62" s="133"/>
      <c r="G62" s="152">
        <v>0</v>
      </c>
      <c r="H62" s="173">
        <f t="shared" si="5"/>
        <v>0</v>
      </c>
      <c r="I62" s="176">
        <v>0</v>
      </c>
      <c r="J62" s="154">
        <f t="shared" si="4"/>
        <v>0</v>
      </c>
      <c r="K62" s="131"/>
      <c r="L62" s="110"/>
    </row>
    <row r="63" spans="1:12" x14ac:dyDescent="0.3">
      <c r="A63" s="179"/>
      <c r="B63" s="143"/>
      <c r="C63" s="133"/>
      <c r="D63" s="133"/>
      <c r="E63" s="132"/>
      <c r="F63" s="133"/>
      <c r="G63" s="152">
        <v>0</v>
      </c>
      <c r="H63" s="173">
        <f t="shared" si="5"/>
        <v>0</v>
      </c>
      <c r="I63" s="176">
        <v>0</v>
      </c>
      <c r="J63" s="154">
        <f t="shared" si="4"/>
        <v>0</v>
      </c>
      <c r="K63" s="131"/>
      <c r="L63" s="110"/>
    </row>
    <row r="64" spans="1:12" ht="15" thickBot="1" x14ac:dyDescent="0.35">
      <c r="A64" s="156"/>
      <c r="B64" s="144"/>
      <c r="C64" s="135"/>
      <c r="D64" s="135"/>
      <c r="E64" s="134"/>
      <c r="F64" s="135"/>
      <c r="G64" s="135">
        <v>0</v>
      </c>
      <c r="H64" s="174">
        <f t="shared" si="5"/>
        <v>0</v>
      </c>
      <c r="I64" s="177">
        <v>0</v>
      </c>
      <c r="J64" s="155">
        <f t="shared" si="4"/>
        <v>0</v>
      </c>
      <c r="K64" s="131"/>
      <c r="L64" s="110"/>
    </row>
    <row r="66" spans="1:12" ht="15" thickBot="1" x14ac:dyDescent="0.35"/>
    <row r="67" spans="1:12" s="142" customFormat="1" ht="25.5" customHeight="1" thickBot="1" x14ac:dyDescent="0.35">
      <c r="A67" s="157" t="s">
        <v>75</v>
      </c>
      <c r="B67" s="158"/>
      <c r="C67" s="159" t="s">
        <v>52</v>
      </c>
      <c r="D67" s="160"/>
      <c r="E67" s="160"/>
      <c r="F67" s="387" t="s">
        <v>50</v>
      </c>
      <c r="G67" s="389" t="s">
        <v>71</v>
      </c>
      <c r="H67" s="390"/>
      <c r="I67" s="391"/>
      <c r="J67" s="387" t="s">
        <v>64</v>
      </c>
      <c r="K67" s="141"/>
      <c r="L67" s="141"/>
    </row>
    <row r="68" spans="1:12" s="103" customFormat="1" ht="49.5" customHeight="1" thickBot="1" x14ac:dyDescent="0.35">
      <c r="A68" s="136" t="s">
        <v>51</v>
      </c>
      <c r="B68" s="94" t="s">
        <v>68</v>
      </c>
      <c r="C68" s="137" t="s">
        <v>66</v>
      </c>
      <c r="D68" s="137" t="s">
        <v>67</v>
      </c>
      <c r="E68" s="138" t="s">
        <v>49</v>
      </c>
      <c r="F68" s="388"/>
      <c r="G68" s="170" t="s">
        <v>73</v>
      </c>
      <c r="H68" s="171" t="s">
        <v>72</v>
      </c>
      <c r="I68" s="170" t="s">
        <v>74</v>
      </c>
      <c r="J68" s="388"/>
    </row>
    <row r="69" spans="1:12" x14ac:dyDescent="0.3">
      <c r="A69" s="180"/>
      <c r="B69" s="149"/>
      <c r="C69" s="150"/>
      <c r="D69" s="150"/>
      <c r="E69" s="151"/>
      <c r="F69" s="150"/>
      <c r="G69" s="152">
        <v>0</v>
      </c>
      <c r="H69" s="172">
        <f>G69*$F$6</f>
        <v>0</v>
      </c>
      <c r="I69" s="176">
        <v>0</v>
      </c>
      <c r="J69" s="153">
        <f>H69+I69</f>
        <v>0</v>
      </c>
      <c r="K69" s="131"/>
    </row>
    <row r="70" spans="1:12" x14ac:dyDescent="0.3">
      <c r="A70" s="181"/>
      <c r="B70" s="143"/>
      <c r="C70" s="133"/>
      <c r="D70" s="133"/>
      <c r="E70" s="132"/>
      <c r="F70" s="133"/>
      <c r="G70" s="152">
        <v>0</v>
      </c>
      <c r="H70" s="173">
        <f>G70*$F$6</f>
        <v>0</v>
      </c>
      <c r="I70" s="176">
        <v>0</v>
      </c>
      <c r="J70" s="154">
        <f t="shared" ref="J70:J82" si="6">H70+I70</f>
        <v>0</v>
      </c>
      <c r="K70" s="131"/>
    </row>
    <row r="71" spans="1:12" x14ac:dyDescent="0.3">
      <c r="A71" s="181"/>
      <c r="B71" s="143"/>
      <c r="C71" s="133"/>
      <c r="D71" s="133"/>
      <c r="E71" s="132"/>
      <c r="F71" s="133"/>
      <c r="G71" s="152">
        <v>0</v>
      </c>
      <c r="H71" s="173">
        <f t="shared" ref="H71:H82" si="7">G71*$F$6</f>
        <v>0</v>
      </c>
      <c r="I71" s="176">
        <v>0</v>
      </c>
      <c r="J71" s="154">
        <f t="shared" si="6"/>
        <v>0</v>
      </c>
      <c r="K71" s="131"/>
    </row>
    <row r="72" spans="1:12" x14ac:dyDescent="0.3">
      <c r="A72" s="181"/>
      <c r="B72" s="143"/>
      <c r="C72" s="133"/>
      <c r="D72" s="133"/>
      <c r="E72" s="132"/>
      <c r="F72" s="133"/>
      <c r="G72" s="152">
        <v>0</v>
      </c>
      <c r="H72" s="173">
        <f t="shared" si="7"/>
        <v>0</v>
      </c>
      <c r="I72" s="176">
        <v>0</v>
      </c>
      <c r="J72" s="154">
        <f t="shared" si="6"/>
        <v>0</v>
      </c>
      <c r="K72" s="131"/>
    </row>
    <row r="73" spans="1:12" x14ac:dyDescent="0.3">
      <c r="A73" s="181"/>
      <c r="B73" s="143"/>
      <c r="C73" s="133"/>
      <c r="D73" s="133"/>
      <c r="E73" s="132"/>
      <c r="F73" s="133"/>
      <c r="G73" s="152">
        <v>0</v>
      </c>
      <c r="H73" s="173">
        <f t="shared" si="7"/>
        <v>0</v>
      </c>
      <c r="I73" s="176">
        <v>0</v>
      </c>
      <c r="J73" s="154">
        <f t="shared" si="6"/>
        <v>0</v>
      </c>
      <c r="K73" s="131"/>
    </row>
    <row r="74" spans="1:12" x14ac:dyDescent="0.3">
      <c r="A74" s="181"/>
      <c r="B74" s="143"/>
      <c r="C74" s="133"/>
      <c r="D74" s="133"/>
      <c r="E74" s="132"/>
      <c r="F74" s="133"/>
      <c r="G74" s="152">
        <v>0</v>
      </c>
      <c r="H74" s="173">
        <f t="shared" si="7"/>
        <v>0</v>
      </c>
      <c r="I74" s="176">
        <v>0</v>
      </c>
      <c r="J74" s="154">
        <f t="shared" si="6"/>
        <v>0</v>
      </c>
      <c r="K74" s="131"/>
    </row>
    <row r="75" spans="1:12" x14ac:dyDescent="0.3">
      <c r="A75" s="181"/>
      <c r="B75" s="143"/>
      <c r="C75" s="133"/>
      <c r="D75" s="133"/>
      <c r="E75" s="132"/>
      <c r="F75" s="133"/>
      <c r="G75" s="152">
        <v>0</v>
      </c>
      <c r="H75" s="173">
        <f t="shared" si="7"/>
        <v>0</v>
      </c>
      <c r="I75" s="176">
        <v>0</v>
      </c>
      <c r="J75" s="154">
        <f t="shared" si="6"/>
        <v>0</v>
      </c>
      <c r="K75" s="131"/>
      <c r="L75" s="110"/>
    </row>
    <row r="76" spans="1:12" x14ac:dyDescent="0.3">
      <c r="A76" s="181"/>
      <c r="B76" s="143"/>
      <c r="C76" s="133"/>
      <c r="D76" s="133"/>
      <c r="E76" s="132"/>
      <c r="F76" s="133"/>
      <c r="G76" s="152">
        <v>0</v>
      </c>
      <c r="H76" s="173">
        <f t="shared" si="7"/>
        <v>0</v>
      </c>
      <c r="I76" s="176">
        <v>0</v>
      </c>
      <c r="J76" s="154">
        <f t="shared" si="6"/>
        <v>0</v>
      </c>
      <c r="K76" s="131"/>
      <c r="L76" s="110"/>
    </row>
    <row r="77" spans="1:12" x14ac:dyDescent="0.3">
      <c r="A77" s="181"/>
      <c r="B77" s="143"/>
      <c r="C77" s="133"/>
      <c r="D77" s="133"/>
      <c r="E77" s="132"/>
      <c r="F77" s="133"/>
      <c r="G77" s="152">
        <v>0</v>
      </c>
      <c r="H77" s="173">
        <f t="shared" si="7"/>
        <v>0</v>
      </c>
      <c r="I77" s="176">
        <v>0</v>
      </c>
      <c r="J77" s="154">
        <f t="shared" si="6"/>
        <v>0</v>
      </c>
      <c r="K77" s="131"/>
      <c r="L77" s="110"/>
    </row>
    <row r="78" spans="1:12" x14ac:dyDescent="0.3">
      <c r="A78" s="181"/>
      <c r="B78" s="143"/>
      <c r="C78" s="133"/>
      <c r="D78" s="133"/>
      <c r="E78" s="132"/>
      <c r="F78" s="133"/>
      <c r="G78" s="152">
        <v>0</v>
      </c>
      <c r="H78" s="173">
        <f t="shared" si="7"/>
        <v>0</v>
      </c>
      <c r="I78" s="176">
        <v>0</v>
      </c>
      <c r="J78" s="154">
        <f t="shared" si="6"/>
        <v>0</v>
      </c>
      <c r="K78" s="131"/>
      <c r="L78" s="110"/>
    </row>
    <row r="79" spans="1:12" x14ac:dyDescent="0.3">
      <c r="A79" s="181"/>
      <c r="B79" s="143"/>
      <c r="C79" s="133"/>
      <c r="D79" s="133"/>
      <c r="E79" s="132"/>
      <c r="F79" s="133"/>
      <c r="G79" s="152">
        <v>0</v>
      </c>
      <c r="H79" s="173">
        <f t="shared" si="7"/>
        <v>0</v>
      </c>
      <c r="I79" s="176">
        <v>0</v>
      </c>
      <c r="J79" s="154">
        <f t="shared" si="6"/>
        <v>0</v>
      </c>
      <c r="K79" s="131"/>
      <c r="L79" s="110"/>
    </row>
    <row r="80" spans="1:12" x14ac:dyDescent="0.3">
      <c r="A80" s="181"/>
      <c r="B80" s="143"/>
      <c r="C80" s="133"/>
      <c r="D80" s="133"/>
      <c r="E80" s="132"/>
      <c r="F80" s="133"/>
      <c r="G80" s="152">
        <v>0</v>
      </c>
      <c r="H80" s="173">
        <f t="shared" si="7"/>
        <v>0</v>
      </c>
      <c r="I80" s="176">
        <v>0</v>
      </c>
      <c r="J80" s="154">
        <f t="shared" si="6"/>
        <v>0</v>
      </c>
      <c r="K80" s="131"/>
      <c r="L80" s="110"/>
    </row>
    <row r="81" spans="1:12" x14ac:dyDescent="0.3">
      <c r="A81" s="179"/>
      <c r="B81" s="143"/>
      <c r="C81" s="133"/>
      <c r="D81" s="133"/>
      <c r="E81" s="132"/>
      <c r="F81" s="133"/>
      <c r="G81" s="152">
        <v>0</v>
      </c>
      <c r="H81" s="173">
        <f t="shared" si="7"/>
        <v>0</v>
      </c>
      <c r="I81" s="176">
        <v>0</v>
      </c>
      <c r="J81" s="154">
        <f t="shared" si="6"/>
        <v>0</v>
      </c>
      <c r="K81" s="131"/>
      <c r="L81" s="110"/>
    </row>
    <row r="82" spans="1:12" ht="15" thickBot="1" x14ac:dyDescent="0.35">
      <c r="A82" s="156"/>
      <c r="B82" s="144"/>
      <c r="C82" s="135"/>
      <c r="D82" s="135"/>
      <c r="E82" s="134"/>
      <c r="F82" s="135"/>
      <c r="G82" s="135">
        <v>0</v>
      </c>
      <c r="H82" s="174">
        <f t="shared" si="7"/>
        <v>0</v>
      </c>
      <c r="I82" s="177">
        <v>0</v>
      </c>
      <c r="J82" s="155">
        <f t="shared" si="6"/>
        <v>0</v>
      </c>
      <c r="K82" s="131"/>
      <c r="L82" s="110"/>
    </row>
  </sheetData>
  <mergeCells count="15">
    <mergeCell ref="A4:C4"/>
    <mergeCell ref="F13:F14"/>
    <mergeCell ref="J13:J14"/>
    <mergeCell ref="G13:I13"/>
    <mergeCell ref="A10:A11"/>
    <mergeCell ref="G6:J9"/>
    <mergeCell ref="F67:F68"/>
    <mergeCell ref="G67:I67"/>
    <mergeCell ref="J67:J68"/>
    <mergeCell ref="F31:F32"/>
    <mergeCell ref="G31:I31"/>
    <mergeCell ref="J31:J32"/>
    <mergeCell ref="F49:F50"/>
    <mergeCell ref="G49:I49"/>
    <mergeCell ref="J49:J50"/>
  </mergeCells>
  <printOptions horizontalCentered="1" verticalCentered="1"/>
  <pageMargins left="0.31496062992125984" right="0.31496062992125984" top="0.15748031496062992" bottom="0.15748031496062992" header="0.19685039370078741" footer="0.19685039370078741"/>
  <pageSetup paperSize="9" scale="66" fitToHeight="5" orientation="landscape" r:id="rId1"/>
  <headerFooter>
    <oddFooter>&amp;LSPW EER/DCI/DRE/Reporting/version du 23-07-2021/Tableau 1D - Frais de déplacement&amp;RPage &amp;"-,Gras"&amp;P&amp;"-,Normal" sur &amp;"-,Gras"&amp;N</oddFooter>
  </headerFooter>
  <rowBreaks count="3" manualBreakCount="3">
    <brk id="29" max="10" man="1"/>
    <brk id="47" max="10" man="1"/>
    <brk id="65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1B Tableau financier</vt:lpstr>
      <vt:lpstr>1C Time sheet</vt:lpstr>
      <vt:lpstr>1D Frais de déplacement</vt:lpstr>
      <vt:lpstr>'1B Tableau financier'!Impression_des_titres</vt:lpstr>
      <vt:lpstr>'1C Time sheet'!Impression_des_titres</vt:lpstr>
      <vt:lpstr>'1D Frais de déplacement'!Impression_des_titres</vt:lpstr>
      <vt:lpstr>'1C Time sheet'!Zone_d_impression</vt:lpstr>
      <vt:lpstr>'1D Frais de déplacement'!Zone_d_impression</vt:lpstr>
    </vt:vector>
  </TitlesOfParts>
  <Company>SPW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LABAR Hugues</dc:creator>
  <cp:lastModifiedBy>ORY Laetitia</cp:lastModifiedBy>
  <cp:lastPrinted>2021-04-30T09:03:19Z</cp:lastPrinted>
  <dcterms:created xsi:type="dcterms:W3CDTF">2019-08-07T06:48:03Z</dcterms:created>
  <dcterms:modified xsi:type="dcterms:W3CDTF">2021-07-23T08:01:00Z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2021-07-23T08:01:00Z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09061975-50d1-4adb-8503-d68f5cab830d</vt:lpwstr>
  </property>
  <property fmtid="{D5CDD505-2E9C-101B-9397-08002B2CF9AE}" pid="8" name="MSIP_Label_e72a09c5-6e26-4737-a926-47ef1ab198ae_ContentBits">
    <vt:lpwstr>8</vt:lpwstr>
  </property>
</Properties>
</file>